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20" windowHeight="12645" firstSheet="2" activeTab="2"/>
  </bookViews>
  <sheets>
    <sheet name="план" sheetId="5" state="hidden" r:id="rId1"/>
    <sheet name="20" sheetId="4" state="hidden" r:id="rId2"/>
    <sheet name="ф.20" sheetId="7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\">[0]!\</definedName>
    <definedName name="\a" localSheetId="0">#REF!</definedName>
    <definedName name="\a" localSheetId="2">#REF!</definedName>
    <definedName name="\a">#REF!</definedName>
    <definedName name="\m" localSheetId="0">#REF!</definedName>
    <definedName name="\m" localSheetId="2">#REF!</definedName>
    <definedName name="\m">#REF!</definedName>
    <definedName name="\n" localSheetId="0">#REF!</definedName>
    <definedName name="\n" localSheetId="2">#REF!</definedName>
    <definedName name="\n">#REF!</definedName>
    <definedName name="\o" localSheetId="0">#REF!</definedName>
    <definedName name="\o" localSheetId="2">#REF!</definedName>
    <definedName name="\o">#REF!</definedName>
    <definedName name="_Sort" localSheetId="0" hidden="1">#REF!</definedName>
    <definedName name="_Sort" localSheetId="2" hidden="1">#REF!</definedName>
    <definedName name="_Sort" hidden="1">#REF!</definedName>
    <definedName name="_SP1" localSheetId="0">[1]FES!#REF!</definedName>
    <definedName name="_SP1" localSheetId="2">[1]FES!#REF!</definedName>
    <definedName name="_SP1">[1]FES!#REF!</definedName>
    <definedName name="_SP10" localSheetId="0">[1]FES!#REF!</definedName>
    <definedName name="_SP10" localSheetId="2">[1]FES!#REF!</definedName>
    <definedName name="_SP10">[1]FES!#REF!</definedName>
    <definedName name="_SP11" localSheetId="0">[1]FES!#REF!</definedName>
    <definedName name="_SP11" localSheetId="2">[1]FES!#REF!</definedName>
    <definedName name="_SP11">[1]FES!#REF!</definedName>
    <definedName name="_SP12" localSheetId="0">[1]FES!#REF!</definedName>
    <definedName name="_SP12" localSheetId="2">[1]FES!#REF!</definedName>
    <definedName name="_SP12">[1]FES!#REF!</definedName>
    <definedName name="_SP13" localSheetId="0">[1]FES!#REF!</definedName>
    <definedName name="_SP13" localSheetId="2">[1]FES!#REF!</definedName>
    <definedName name="_SP13">[1]FES!#REF!</definedName>
    <definedName name="_SP14" localSheetId="0">[1]FES!#REF!</definedName>
    <definedName name="_SP14" localSheetId="2">[1]FES!#REF!</definedName>
    <definedName name="_SP14">[1]FES!#REF!</definedName>
    <definedName name="_SP15" localSheetId="0">[1]FES!#REF!</definedName>
    <definedName name="_SP15" localSheetId="2">[1]FES!#REF!</definedName>
    <definedName name="_SP15">[1]FES!#REF!</definedName>
    <definedName name="_SP16" localSheetId="0">[1]FES!#REF!</definedName>
    <definedName name="_SP16" localSheetId="2">[1]FES!#REF!</definedName>
    <definedName name="_SP16">[1]FES!#REF!</definedName>
    <definedName name="_SP17" localSheetId="0">[1]FES!#REF!</definedName>
    <definedName name="_SP17" localSheetId="2">[1]FES!#REF!</definedName>
    <definedName name="_SP17">[1]FES!#REF!</definedName>
    <definedName name="_SP18" localSheetId="0">[1]FES!#REF!</definedName>
    <definedName name="_SP18" localSheetId="2">[1]FES!#REF!</definedName>
    <definedName name="_SP18">[1]FES!#REF!</definedName>
    <definedName name="_SP19" localSheetId="0">[1]FES!#REF!</definedName>
    <definedName name="_SP19" localSheetId="2">[1]FES!#REF!</definedName>
    <definedName name="_SP19">[1]FES!#REF!</definedName>
    <definedName name="_SP2" localSheetId="0">[1]FES!#REF!</definedName>
    <definedName name="_SP2" localSheetId="2">[1]FES!#REF!</definedName>
    <definedName name="_SP2">[1]FES!#REF!</definedName>
    <definedName name="_SP20" localSheetId="0">[1]FES!#REF!</definedName>
    <definedName name="_SP20" localSheetId="2">[1]FES!#REF!</definedName>
    <definedName name="_SP20">[1]FES!#REF!</definedName>
    <definedName name="_SP3" localSheetId="0">[1]FES!#REF!</definedName>
    <definedName name="_SP3" localSheetId="2">[1]FES!#REF!</definedName>
    <definedName name="_SP3">[1]FES!#REF!</definedName>
    <definedName name="_SP4" localSheetId="0">[1]FES!#REF!</definedName>
    <definedName name="_SP4" localSheetId="2">[1]FES!#REF!</definedName>
    <definedName name="_SP4">[1]FES!#REF!</definedName>
    <definedName name="_SP5" localSheetId="0">[1]FES!#REF!</definedName>
    <definedName name="_SP5" localSheetId="2">[1]FES!#REF!</definedName>
    <definedName name="_SP5">[1]FES!#REF!</definedName>
    <definedName name="_SP7" localSheetId="0">[1]FES!#REF!</definedName>
    <definedName name="_SP7" localSheetId="2">[1]FES!#REF!</definedName>
    <definedName name="_SP7">[1]FES!#REF!</definedName>
    <definedName name="_SP8" localSheetId="0">[1]FES!#REF!</definedName>
    <definedName name="_SP8" localSheetId="2">[1]FES!#REF!</definedName>
    <definedName name="_SP8">[1]FES!#REF!</definedName>
    <definedName name="_SP9" localSheetId="0">[1]FES!#REF!</definedName>
    <definedName name="_SP9" localSheetId="2">[1]FES!#REF!</definedName>
    <definedName name="_SP9">[1]FES!#REF!</definedName>
    <definedName name="CompOt">[0]!CompOt</definedName>
    <definedName name="CompRas">[0]!CompRas</definedName>
    <definedName name="Contents" localSheetId="0">#REF!</definedName>
    <definedName name="Contents" localSheetId="2">#REF!</definedName>
    <definedName name="Contents">#REF!</definedName>
    <definedName name="ew">[0]!ew</definedName>
    <definedName name="fg">[0]!fg</definedName>
    <definedName name="gh">[0]!gh</definedName>
    <definedName name="H?Address" localSheetId="0">#REF!</definedName>
    <definedName name="H?Address" localSheetId="2">#REF!</definedName>
    <definedName name="H?Address">#REF!</definedName>
    <definedName name="H?Description" localSheetId="0">#REF!</definedName>
    <definedName name="H?Description" localSheetId="2">#REF!</definedName>
    <definedName name="H?Description">#REF!</definedName>
    <definedName name="H?EntityName" localSheetId="0">#REF!</definedName>
    <definedName name="H?EntityName" localSheetId="2">#REF!</definedName>
    <definedName name="H?EntityName">#REF!</definedName>
    <definedName name="H?Name" localSheetId="0">#REF!</definedName>
    <definedName name="H?Name" localSheetId="2">#REF!</definedName>
    <definedName name="H?Name">#REF!</definedName>
    <definedName name="H?OKATO" localSheetId="0">#REF!</definedName>
    <definedName name="H?OKATO" localSheetId="2">#REF!</definedName>
    <definedName name="H?OKATO">#REF!</definedName>
    <definedName name="H?OKFS" localSheetId="0">#REF!</definedName>
    <definedName name="H?OKFS" localSheetId="2">#REF!</definedName>
    <definedName name="H?OKFS">#REF!</definedName>
    <definedName name="H?OKOGU" localSheetId="0">#REF!</definedName>
    <definedName name="H?OKOGU" localSheetId="2">#REF!</definedName>
    <definedName name="H?OKOGU">#REF!</definedName>
    <definedName name="H?OKONX" localSheetId="0">#REF!</definedName>
    <definedName name="H?OKONX" localSheetId="2">#REF!</definedName>
    <definedName name="H?OKONX">#REF!</definedName>
    <definedName name="H?OKOPF" localSheetId="0">#REF!</definedName>
    <definedName name="H?OKOPF" localSheetId="2">#REF!</definedName>
    <definedName name="H?OKOPF">#REF!</definedName>
    <definedName name="H?OKPO" localSheetId="0">#REF!</definedName>
    <definedName name="H?OKPO" localSheetId="2">#REF!</definedName>
    <definedName name="H?OKPO">#REF!</definedName>
    <definedName name="H?OKVD" localSheetId="0">#REF!</definedName>
    <definedName name="H?OKVD" localSheetId="2">#REF!</definedName>
    <definedName name="H?OKVD">#REF!</definedName>
    <definedName name="H?Table" localSheetId="0">#REF!</definedName>
    <definedName name="H?Table" localSheetId="2">#REF!</definedName>
    <definedName name="H?Table">#REF!</definedName>
    <definedName name="H?Title" localSheetId="0">#REF!</definedName>
    <definedName name="H?Title" localSheetId="2">#REF!</definedName>
    <definedName name="H?Title">#REF!</definedName>
    <definedName name="k">[0]!k</definedName>
    <definedName name="ka">[0]!ka</definedName>
    <definedName name="LLLL">[0]!LLLL</definedName>
    <definedName name="o">[0]!o</definedName>
    <definedName name="OOO">[0]!OOO</definedName>
    <definedName name="P1_T10?Data">[2]хозспособ!$D$17:$S$19,[2]хозспособ!$D$21:$S$23,[2]хозспособ!$D$25:$S$27,[2]хозспособ!$D$29:$S$31,[2]хозспособ!$D$33:$S$33,[2]хозспособ!$D$36:$S$39,[2]хозспособ!$D$42:$S$44,[2]хозспособ!$D$46:$S$48,[2]хозспособ!$D$50:$S$52,[2]хозспособ!$D$54:$S$56,[2]хозспособ!$D$58:$S$60</definedName>
    <definedName name="P1_T11?Data">[2]хозспособ!$F$13:$Q$15,[2]хозспособ!$F$17:$Q$19,[2]хозспособ!$F$21:$Q$23,[2]хозспособ!$F$25:$Q$27,[2]хозспособ!$F$29:$Q$31,[2]хозспособ!$F$33:$Q$33,[2]хозспособ!$F$36:$Q$39,[2]хозспособ!$F$41:$H$41,[2]хозспособ!$N$41:$Q$41,[2]хозспособ!$F$42:$Q$45,[2]хозспособ!$F$48:$Q$50</definedName>
    <definedName name="P1_T12?Data">[2]хозспособ!$H$13:$J$13,[2]хозспособ!$C$15:$J$16,[2]хозспособ!$C$17:$E$17,[2]хозспособ!$H$17:$J$17,[2]хозспособ!$C$19:$J$21,[2]хозспособ!$C$23:$E$23,[2]хозспособ!$H$23:$J$23,[2]хозспособ!$C$25:$J$27,[2]хозспособ!$H$29:$J$29,[2]хозспособ!$C$31:$E$31,[2]хозспособ!$H$31:$J$31</definedName>
    <definedName name="P1_T16?axis?R?ДОГОВОР" hidden="1">[3]хозспособ!$E$76:$M$76,[3]хозспособ!$E$8:$M$8,[3]хозспособ!$E$12:$M$12,[3]хозспособ!$E$52:$M$52,[3]хозспособ!$E$16:$M$16,[3]хозспособ!$E$64:$M$64,[3]хозспособ!$E$84:$M$85,[3]хозспособ!$E$48:$M$48,[3]хозспособ!$E$80:$M$80,[3]хозспособ!$E$72:$M$72,[3]хозспособ!$E$44:$M$44</definedName>
    <definedName name="P1_T16?axis?R?ДОГОВОР?" hidden="1">[3]хозспособ!$A$76,[3]хозспособ!$A$84:$A$85,[3]хозспособ!$A$72,[3]хозспособ!$A$80,[3]хозспособ!$A$68,[3]хозспособ!$A$64,[3]хозспособ!$A$60,[3]хозспособ!$A$56,[3]хозспособ!$A$52,[3]хозспособ!$A$48,[3]хозспособ!$A$44,[3]хозспособ!$A$40,[3]хозспособ!$A$36,[3]хозспособ!$A$32,[3]хозспособ!$A$28,[3]хозспособ!$A$24,[3]хозспособ!$A$20</definedName>
    <definedName name="P1_T16?L1" hidden="1">[3]хозспособ!$A$74:$M$74,[3]хозспособ!$A$14:$M$14,[3]хозспособ!$A$10:$M$10,[3]хозспособ!$A$50:$M$50,[3]хозспособ!$A$6:$M$6,[3]хозспособ!$A$62:$M$62,[3]хозспособ!$A$78:$M$78,[3]хозспособ!$A$46:$M$46,[3]хозспособ!$A$82:$M$82,[3]хозспособ!$A$70:$M$70,[3]хозспособ!$A$42:$M$42</definedName>
    <definedName name="P1_T16?L1.x" hidden="1">[3]хозспособ!$A$76:$M$76,[3]хозспособ!$A$16:$M$16,[3]хозспособ!$A$12:$M$12,[3]хозспособ!$A$52:$M$52,[3]хозспособ!$A$8:$M$8,[3]хозспособ!$A$64:$M$64,[3]хозспособ!$A$80:$M$80,[3]хозспособ!$A$48:$M$48,[3]хозспособ!$A$84:$M$85,[3]хозспособ!$A$72:$M$72,[3]хозспособ!$A$44:$M$44</definedName>
    <definedName name="P1_T18.1?Data">[2]хозспособ!$F$37:$W$42,[2]хозспособ!$C$44:$D$44,[2]хозспособ!$F$44:$W$44,[2]хозспособ!$C$46:$D$48,[2]хозспособ!$F$46:$W$48,[2]хозспособ!$C$50:$D$50,[2]хозспособ!$F$50:$W$50,[2]хозспособ!$C$8:$D$13,[2]хозспособ!$F$8:$W$13,[2]хозспособ!$C$15:$D$20</definedName>
    <definedName name="P1_T19.1.1?Data" localSheetId="0">#REF!,#REF!,#REF!,#REF!,#REF!,#REF!,#REF!,#REF!,#REF!</definedName>
    <definedName name="P1_T19.1.1?Data" localSheetId="2">#REF!,#REF!,#REF!,#REF!,#REF!,#REF!,#REF!,#REF!,#REF!</definedName>
    <definedName name="P1_T19.1.1?Data">#REF!,#REF!,#REF!,#REF!,#REF!,#REF!,#REF!,#REF!,#REF!</definedName>
    <definedName name="P1_T19.1.2?Data" localSheetId="0">#REF!,#REF!,#REF!,#REF!,#REF!,#REF!,#REF!,#REF!,#REF!</definedName>
    <definedName name="P1_T19.1.2?Data" localSheetId="2">#REF!,#REF!,#REF!,#REF!,#REF!,#REF!,#REF!,#REF!,#REF!</definedName>
    <definedName name="P1_T19.1.2?Data">#REF!,#REF!,#REF!,#REF!,#REF!,#REF!,#REF!,#REF!,#REF!</definedName>
    <definedName name="P1_T19.2?Data">[2]хозспособ!$C$37:$F$37,[2]хозспособ!$H$37:$W$37,[2]хозспособ!$C$39:$F$40,[2]хозспособ!$H$39:$W$40,[2]хозспособ!$C$42:$F$47,[2]хозспособ!$H$42:$W$47,[2]хозспособ!$C$10:$F$10,[2]хозспособ!$H$10:$W$10,[2]хозспособ!$C$49:$F$49,[2]хозспособ!$H$49:$W$49</definedName>
    <definedName name="P1_T2.1?Data">[2]хозспособ!$C$17:$D$17,[2]хозспособ!$C$19:$D$21,[2]хозспособ!$C$23:$D$33,[2]хозспособ!$C$35:$D$41,[2]хозспособ!$C$43:$D$43,[2]хозспособ!$C$45:$D$47,[2]хозспособ!$C$69:$D$69,[2]хозспособ!$C$6:$D$7,[2]хозспособ!$C$49:$D$52,[2]хозспособ!$C$54:$D$60,[2]хозспособ!$C$62:$D$62</definedName>
    <definedName name="P1_T21.1?Data">[2]хозспособ!$C$8:$D$8,[2]хозспособ!$F$10:$W$11,[2]хозспособ!$C$10:$D$11,[2]хозспособ!$F$13:$W$16,[2]хозспособ!$C$13:$D$16,[2]хозспособ!$F$18:$W$20,[2]хозспособ!$C$18:$D$20,[2]хозспособ!$F$22:$W$24,[2]хозспособ!$C$22:$D$24,[2]хозспособ!$F$26:$W$27</definedName>
    <definedName name="P1_T21.2.1?Data" localSheetId="0">#REF!,#REF!,#REF!,#REF!,#REF!,#REF!,#REF!,#REF!,#REF!</definedName>
    <definedName name="P1_T21.2.1?Data" localSheetId="2">#REF!,#REF!,#REF!,#REF!,#REF!,#REF!,#REF!,#REF!,#REF!</definedName>
    <definedName name="P1_T21.2.1?Data">#REF!,#REF!,#REF!,#REF!,#REF!,#REF!,#REF!,#REF!,#REF!</definedName>
    <definedName name="P1_T21.2.2?Data" localSheetId="0">#REF!,#REF!,#REF!,#REF!,#REF!,#REF!,#REF!,#REF!,#REF!</definedName>
    <definedName name="P1_T21.2.2?Data" localSheetId="2">#REF!,#REF!,#REF!,#REF!,#REF!,#REF!,#REF!,#REF!,#REF!</definedName>
    <definedName name="P1_T21.2.2?Data">#REF!,#REF!,#REF!,#REF!,#REF!,#REF!,#REF!,#REF!,#REF!</definedName>
    <definedName name="P1_T21.4?Data">[2]хозспособ!$C$11:$D$11,[2]хозспособ!$F$13:$M$14,[2]хозспособ!$C$13:$D$14,[2]хозспособ!$F$16:$M$19,[2]хозспособ!$C$16:$D$19,[2]хозспособ!$F$21:$M$23,[2]хозспособ!$C$21:$D$23,[2]хозспособ!$F$25:$M$27,[2]хозспособ!$C$25:$D$27,[2]хозспособ!$F$29:$M$30</definedName>
    <definedName name="P1_T27?L3.1">[2]хозспособ!$BB$12:$BF$12,[2]хозспособ!$BH$12:$BL$12,[2]хозспособ!$BN$12:$BR$12,[2]хозспособ!$BT$12:$BX$12,[2]хозспособ!$CA$12:$CE$12,[2]хозспособ!$CG$12:$CK$12,[2]хозспособ!$CM$12:$CQ$12,[2]хозспособ!$E$12:$I$12,[2]хозспособ!$L$12:$P$12,[2]хозспособ!$R$12:$V$12</definedName>
    <definedName name="P1_T27?L3.2">[2]хозспособ!$R$13:$V$13,[2]хозспособ!$L$13:$P$13,[2]хозспособ!$E$13:$I$13,[2]хозспособ!$CM$13:$CQ$13,[2]хозспособ!$CG$13:$CK$13,[2]хозспособ!$CA$13:$CE$13,[2]хозспособ!$BT$13:$BX$13,[2]хозспособ!$BN$13:$BR$13,[2]хозспособ!$BH$13:$BL$13,[2]хозспособ!$BB$13:$BF$13</definedName>
    <definedName name="P1_T27?L4">[2]хозспособ!$BU$15:$BX$15,[2]хозспособ!$BZ$15:$CF$15,[2]хозспособ!$CH$15:$CL$15,[2]хозспособ!$CN$15:$CR$15,[2]хозспособ!$CT$15:$CX$15,[2]хозспособ!$CZ$15:$DC$15,[2]хозспособ!$D$15,[2]хозспособ!$F$15:$I$15,[2]хозспособ!$K$15,[2]хозспособ!$M$15:$Q$15,[2]хозспособ!$S$15:$W$15</definedName>
    <definedName name="P1_T27?L4.1">[2]хозспособ!$BC$16:$BF$16,[2]хозспособ!$BI$16:$BL$16,[2]хозспособ!$BO$16:$BR$16,[2]хозспособ!$BU$16:$BX$16,[2]хозспособ!$CB$16:$CE$16,[2]хозспособ!$CH$16:$CK$16,[2]хозспособ!$CN$16:$CQ$16,[2]хозспособ!$CT$16:$CW$16,[2]хозспособ!$CZ$16:$DC$16,[2]хозспособ!$M$16:$P$16</definedName>
    <definedName name="P1_T27?L4.1.1">[2]хозспособ!$BO$17:$BR$17,[2]хозспособ!$BI$17:$BL$17,[2]хозспособ!$BC$17:$BF$17,[2]хозспособ!$AW$17:$AZ$17,[2]хозспособ!$AQ$17:$AT$17,[2]хозспособ!$AK$17:$AN$17,[2]хозспособ!$AE$17:$AH$17,[2]хозспособ!$Y$17:$AB$17,[2]хозспособ!$S$17:$V$17,[2]хозспособ!$M$17:$P$17</definedName>
    <definedName name="P1_T27?L4.1.1.1">[2]хозспособ!$CB$18:$CE$18,[2]хозспособ!$CH$18:$CK$18,[2]хозспособ!$CN$18:$CQ$18,[2]хозспособ!$CT$18:$CW$18,[2]хозспособ!$CZ$18:$DC$18,[2]хозспособ!$F$18:$I$18,[2]хозспособ!$M$18:$P$18,[2]хозспособ!$S$18:$V$18,[2]хозспособ!$Y$18:$AB$18,[2]хозспособ!$AE$18:$AH$18</definedName>
    <definedName name="P1_T27?L4.1.2">[2]хозспособ!$AE$19:$AH$19,[2]хозспособ!$Y$19:$AB$19,[2]хозспособ!$S$19:$V$19,[2]хозспособ!$M$19:$P$19,[2]хозспособ!$F$19:$I$19,[2]хозспособ!$CZ$19:$DC$19,[2]хозспособ!$CT$19:$CW$19,[2]хозспособ!$CN$19:$CQ$19,[2]хозспособ!$CH$19:$CK$19,[2]хозспособ!$CB$19:$CE$19</definedName>
    <definedName name="P1_T27?L4.2">[2]хозспособ!$S$21:$V$21,[2]хозспособ!$Y$21:$AB$21,[2]хозспособ!$AE$21:$AH$21,[2]хозспособ!$AK$21:$AN$21,[2]хозспособ!$AQ$21:$AT$21,[2]хозспособ!$AW$21:$AZ$21,[2]хозспособ!$BC$21:$BF$21,[2]хозспособ!$BI$21:$BL$21,[2]хозспособ!$BO$21:$BR$21,[2]хозспособ!$BU$21:$BX$21</definedName>
    <definedName name="P1_T28.3?unit?РУБ.ГКАЛ">[2]хозспособ!$E$17:$S$17,[2]хозспособ!$E$21:$S$23,[2]хозспособ!$E$25:$S$25,[2]хозспособ!$E$42:$S$42,[2]хозспособ!$E$44:$S$44,[2]хозспособ!$E$46:$S$48,[2]хозспособ!$E$50:$S$50,[2]хозспособ!$E$67:$S$67,[2]хозспособ!$E$69:$S$69,[2]хозспособ!$E$71:$S$73</definedName>
    <definedName name="P1_T29?item_ext?1СТ">[2]хозспособ!$G$92:$X$92,[2]хозспособ!$G$12:$X$12,[2]хозспособ!$G$18:$X$18,[2]хозспособ!$G$24:$X$24,[2]хозспособ!$G$30:$X$30,[2]хозспособ!$G$36:$X$36,[2]хозспособ!$G$42:$X$42,[2]хозспособ!$G$48:$X$48,[2]хозспособ!$G$54:$X$54,[2]хозспособ!$G$60:$X$60,[2]хозспособ!$G$66:$X$66</definedName>
    <definedName name="P1_T29?item_ext?2СТ.М">[2]хозспособ!$G$14:$X$14,[2]хозспособ!$G$20:$X$20,[2]хозспособ!$G$26:$X$26,[2]хозспособ!$G$32:$X$32,[2]хозспособ!$G$38:$X$38,[2]хозспособ!$G$44:$X$44,[2]хозспособ!$G$50:$X$50,[2]хозспособ!$G$56:$X$56,[2]хозспособ!$G$62:$X$62,[2]хозспособ!$G$68:$X$68,[2]хозспособ!$G$74:$X$74</definedName>
    <definedName name="P1_T29?item_ext?2СТ.Э">[2]хозспособ!$G$15:$X$15,[2]хозспособ!$G$21:$X$21,[2]хозспособ!$G$27:$X$27,[2]хозспособ!$G$33:$X$33,[2]хозспособ!$G$39:$X$39,[2]хозспособ!$G$45:$X$45,[2]хозспособ!$G$51:$X$51,[2]хозспособ!$G$57:$X$57,[2]хозспособ!$G$63:$X$63,[2]хозспособ!$G$69:$X$69,[2]хозспособ!$G$75:$X$75</definedName>
    <definedName name="P1_T29?L10">[2]хозспособ!$M$78:$X$78,[2]хозспособ!$M$89:$X$89,[2]хозспособ!$M$92:$X$92,[2]хозспособ!$M$12:$X$12,[2]хозспособ!$M$18:$X$18,[2]хозспособ!$M$24:$X$24,[2]хозспособ!$M$30:$X$30,[2]хозспособ!$M$36:$X$36,[2]хозспособ!$M$42:$X$42,[2]хозспособ!$M$48:$X$48,[2]хозспособ!$M$54:$X$54</definedName>
    <definedName name="P1_T29?L4">[2]хозспособ!$G$24,[2]хозспособ!$G$26:$G$27,[2]хозспособ!$G$30,[2]хозспособ!$G$32:$G$33,[2]хозспособ!$G$36,[2]хозспособ!$G$38:$G$39,[2]хозспособ!$G$42,[2]хозспособ!$G$44:$G$45,[2]хозспособ!$G$48,[2]хозспособ!$G$50:$G$51,[2]хозспособ!$G$54,[2]хозспособ!$G$56:$G$57,[2]хозспособ!$G$60,[2]хозспособ!$G$62:$G$63</definedName>
    <definedName name="P1_T29?L5">[2]хозспособ!$H$48,[2]хозспособ!$H$51,[2]хозспособ!$H$54,[2]хозспособ!$H$57,[2]хозспособ!$H$60,[2]хозспособ!$H$63,[2]хозспособ!$H$66,[2]хозспособ!$H$69,[2]хозспособ!$H$72,[2]хозспособ!$H$75,[2]хозспособ!$H$78,[2]хозспособ!$H$86,[2]хозспособ!$H$89,[2]хозспособ!$H$92,[2]хозспособ!$H$100,[2]хозспособ!$H$12,[2]хозспособ!$H$15,[2]хозспособ!$H$18</definedName>
    <definedName name="P1_T29?L6">[2]хозспособ!$I$72:$L$72,[2]хозспособ!$I$74:$L$75,[2]хозспособ!$I$78:$L$83,[2]хозспособ!$I$85:$L$86,[2]хозспособ!$I$89:$L$89,[2]хозспособ!$I$92:$L$97,[2]хозспособ!$I$99:$L$100,[2]хозспособ!$I$12:$L$12,[2]хозспособ!$I$14:$L$15,[2]хозспособ!$I$18:$L$18,[2]хозспособ!$I$20:$L$21</definedName>
    <definedName name="P1_T7?Data">[2]хозспособ!$D$34:$S$37,[2]хозспособ!$D$63:$S$66,[2]хозспособ!$D$14:$S$15,[2]хозспособ!$D$17:$S$23,[2]хозспособ!$D$25:$S$25,[2]хозспособ!$D$27:$S$27,[2]хозспособ!$D$29:$S$29,[2]хозспособ!$D$31:$S$31,[2]хозспособ!$D$39:$S$40,[2]хозспособ!$D$42:$S$45,[2]хозспособ!$D$47:$S$47,[2]хозспособ!$D$49:$S$52</definedName>
    <definedName name="p2_" localSheetId="0">#REF!</definedName>
    <definedName name="p2_" localSheetId="2">#REF!</definedName>
    <definedName name="p2_">#REF!</definedName>
    <definedName name="P2_T18.1?Data">[2]хозспособ!$F$15:$W$20,[2]хозспособ!$C$22:$D$26,[2]хозспособ!$F$22:$W$26,[2]хозспособ!$C$28:$D$30,[2]хозспособ!$F$28:$W$30,[2]хозспособ!$C$32:$D$32,[2]хозспособ!$F$32:$W$32,[2]хозспособ!$C$34:$D$35,[2]хозспособ!$F$34:$W$35,[2]хозспособ!$C$37:$D$42</definedName>
    <definedName name="P2_T19.1.1?Data" localSheetId="0">#REF!,#REF!,#REF!,#REF!,#REF!,#REF!,#REF!,#REF!,#REF!</definedName>
    <definedName name="P2_T19.1.1?Data" localSheetId="2">#REF!,#REF!,#REF!,#REF!,#REF!,#REF!,#REF!,#REF!,#REF!</definedName>
    <definedName name="P2_T19.1.1?Data">#REF!,#REF!,#REF!,#REF!,#REF!,#REF!,#REF!,#REF!,#REF!</definedName>
    <definedName name="P2_T19.1.2?Data" localSheetId="0">#REF!,#REF!,#REF!,#REF!,#REF!,#REF!,#REF!,#REF!,#REF!</definedName>
    <definedName name="P2_T19.1.2?Data" localSheetId="2">#REF!,#REF!,#REF!,#REF!,#REF!,#REF!,#REF!,#REF!,#REF!</definedName>
    <definedName name="P2_T19.1.2?Data">#REF!,#REF!,#REF!,#REF!,#REF!,#REF!,#REF!,#REF!,#REF!</definedName>
    <definedName name="P2_T19.2?Data">[2]хозспособ!$C$12:$F$18,[2]хозспособ!$H$12:$W$18,[2]хозспособ!$C$20:$F$25,[2]хозспособ!$H$20:$W$25,[2]хозспособ!$C$27:$F$31,[2]хозспособ!$H$27:$W$31,[2]хозспособ!$C$33:$F$35,[2]хозспособ!$C$51:$F$52,[2]хозспособ!$H$51:$W$52,[2]хозспособ!$H$33:$W$35</definedName>
    <definedName name="P2_T21.2.1?Data" localSheetId="0">#REF!,#REF!,#REF!,#REF!,#REF!,#REF!,#REF!,#REF!,#REF!</definedName>
    <definedName name="P2_T21.2.1?Data" localSheetId="2">#REF!,#REF!,#REF!,#REF!,#REF!,#REF!,#REF!,#REF!,#REF!</definedName>
    <definedName name="P2_T21.2.1?Data">#REF!,#REF!,#REF!,#REF!,#REF!,#REF!,#REF!,#REF!,#REF!</definedName>
    <definedName name="P2_T21.2.2?Data" localSheetId="0">#REF!,#REF!,#REF!,#REF!,#REF!,#REF!,#REF!,#REF!,#REF!</definedName>
    <definedName name="P2_T21.2.2?Data" localSheetId="2">#REF!,#REF!,#REF!,#REF!,#REF!,#REF!,#REF!,#REF!,#REF!</definedName>
    <definedName name="P2_T21.2.2?Data">#REF!,#REF!,#REF!,#REF!,#REF!,#REF!,#REF!,#REF!,#REF!</definedName>
    <definedName name="P2_T21.4?Data">[2]хозспособ!$C$29:$D$30,[2]хозспособ!$F$32:$M$35,[2]хозспособ!$C$32:$D$35,[2]хозспособ!$F$37:$M$38,[2]хозспособ!$C$37:$D$38,[2]хозспособ!$F$40:$M$40,[2]хозспособ!$C$40:$D$40,[2]хозспособ!$F$42:$M$43,[2]хозспособ!$C$42:$D$43,[2]хозспособ!$F$11:$M$11</definedName>
    <definedName name="P2_T28.3?unit?РУБ.ГКАЛ">[2]хозспособ!$E$75:$S$75,[2]хозспособ!$E$92:$S$92,[2]хозспособ!$E$94:$S$94,[2]хозспособ!$E$96:$S$98,[2]хозспособ!$E$100:$S$100,[2]хозспособ!$E$117:$S$117,[2]хозспособ!$E$119:$S$119,[2]хозспособ!$E$121:$S$123,[2]хозспособ!$E$125:$S$125,[2]хозспособ!$E$19:$S$19</definedName>
    <definedName name="P2_T29?L6">[2]хозспособ!$I$24:$L$24,[2]хозспособ!$I$26:$L$27,[2]хозспособ!$I$30:$L$30,[2]хозспособ!$I$32:$L$33,[2]хозспособ!$I$36:$L$36,[2]хозспособ!$I$38:$L$39,[2]хозспособ!$I$42:$L$42,[2]хозспособ!$I$44:$L$45,[2]хозспособ!$I$48:$L$48,[2]хозспособ!$I$50:$L$51,[2]хозспособ!$I$54:$L$54</definedName>
    <definedName name="p3_" localSheetId="0">#REF!</definedName>
    <definedName name="p3_" localSheetId="2">#REF!</definedName>
    <definedName name="p3_">#REF!</definedName>
    <definedName name="p4_" localSheetId="0">#REF!</definedName>
    <definedName name="p4_" localSheetId="2">#REF!</definedName>
    <definedName name="p4_">#REF!</definedName>
    <definedName name="S1_" localSheetId="0">#REF!</definedName>
    <definedName name="S1_" localSheetId="2">#REF!</definedName>
    <definedName name="S1_">#REF!</definedName>
    <definedName name="S10_" localSheetId="0">#REF!</definedName>
    <definedName name="S10_" localSheetId="2">#REF!</definedName>
    <definedName name="S10_">#REF!</definedName>
    <definedName name="S11_" localSheetId="0">#REF!</definedName>
    <definedName name="S11_" localSheetId="2">#REF!</definedName>
    <definedName name="S11_">#REF!</definedName>
    <definedName name="S12_" localSheetId="0">#REF!</definedName>
    <definedName name="S12_" localSheetId="2">#REF!</definedName>
    <definedName name="S12_">#REF!</definedName>
    <definedName name="S13_" localSheetId="0">#REF!</definedName>
    <definedName name="S13_" localSheetId="2">#REF!</definedName>
    <definedName name="S13_">#REF!</definedName>
    <definedName name="S14_" localSheetId="0">#REF!</definedName>
    <definedName name="S14_" localSheetId="2">#REF!</definedName>
    <definedName name="S14_">#REF!</definedName>
    <definedName name="S15_" localSheetId="0">#REF!</definedName>
    <definedName name="S15_" localSheetId="2">#REF!</definedName>
    <definedName name="S15_">#REF!</definedName>
    <definedName name="S16_" localSheetId="0">#REF!</definedName>
    <definedName name="S16_" localSheetId="2">#REF!</definedName>
    <definedName name="S16_">#REF!</definedName>
    <definedName name="S17_" localSheetId="0">#REF!</definedName>
    <definedName name="S17_" localSheetId="2">#REF!</definedName>
    <definedName name="S17_">#REF!</definedName>
    <definedName name="S18_" localSheetId="0">#REF!</definedName>
    <definedName name="S18_" localSheetId="2">#REF!</definedName>
    <definedName name="S18_">#REF!</definedName>
    <definedName name="S19_" localSheetId="0">#REF!</definedName>
    <definedName name="S19_" localSheetId="2">#REF!</definedName>
    <definedName name="S19_">#REF!</definedName>
    <definedName name="S2_" localSheetId="0">#REF!</definedName>
    <definedName name="S2_" localSheetId="2">#REF!</definedName>
    <definedName name="S2_">#REF!</definedName>
    <definedName name="S20_" localSheetId="0">#REF!</definedName>
    <definedName name="S20_" localSheetId="2">#REF!</definedName>
    <definedName name="S20_">#REF!</definedName>
    <definedName name="S3_" localSheetId="0">#REF!</definedName>
    <definedName name="S3_" localSheetId="2">#REF!</definedName>
    <definedName name="S3_">#REF!</definedName>
    <definedName name="S4_" localSheetId="0">#REF!</definedName>
    <definedName name="S4_" localSheetId="2">#REF!</definedName>
    <definedName name="S4_">#REF!</definedName>
    <definedName name="S5_" localSheetId="0">#REF!</definedName>
    <definedName name="S5_" localSheetId="2">#REF!</definedName>
    <definedName name="S5_">#REF!</definedName>
    <definedName name="S6_" localSheetId="0">#REF!</definedName>
    <definedName name="S6_" localSheetId="2">#REF!</definedName>
    <definedName name="S6_">#REF!</definedName>
    <definedName name="S7_" localSheetId="0">#REF!</definedName>
    <definedName name="S7_" localSheetId="2">#REF!</definedName>
    <definedName name="S7_">#REF!</definedName>
    <definedName name="S8_" localSheetId="0">#REF!</definedName>
    <definedName name="S8_" localSheetId="2">#REF!</definedName>
    <definedName name="S8_">#REF!</definedName>
    <definedName name="S9_" localSheetId="0">#REF!</definedName>
    <definedName name="S9_" localSheetId="2">#REF!</definedName>
    <definedName name="S9_">#REF!</definedName>
    <definedName name="Sheet2?prefix?">"H"</definedName>
    <definedName name="T0?axis?ПРД?БАЗ">[3]хозспособ!$I$7:$J$112,[3]хозспособ!$F$7:$G$112</definedName>
    <definedName name="T0?axis?ПРД?ПРЕД">[3]хозспособ!$K$7:$L$112,[3]хозспособ!$D$7:$E$112</definedName>
    <definedName name="T0?axis?ПРД?РЕГ" localSheetId="0">#REF!</definedName>
    <definedName name="T0?axis?ПРД?РЕГ" localSheetId="2">#REF!</definedName>
    <definedName name="T0?axis?ПРД?РЕГ">#REF!</definedName>
    <definedName name="T0?axis?ПФ?ПЛАН">[3]хозспособ!$I$7:$I$112,[3]хозспособ!$D$7:$D$112,[3]хозспособ!$K$7:$K$112,[3]хозспособ!$F$7:$F$112</definedName>
    <definedName name="T0?axis?ПФ?ФАКТ">[3]хозспособ!$J$7:$J$112,[3]хозспособ!$E$7:$E$112,[3]хозспособ!$L$7:$L$112,[3]хозспособ!$G$7:$G$112</definedName>
    <definedName name="T0?Data">[3]хозспособ!$D$8:$L$52,   [3]хозспособ!$D$54:$L$59,   [3]хозспособ!$D$63:$L$64,   [3]хозспособ!$D$68:$L$70,   [3]хозспособ!$D$72:$L$74,   [3]хозспособ!$D$77:$L$92,   [3]хозспособ!$D$95:$L$97,   [3]хозспособ!$D$99:$L$104,   [3]хозспособ!$D$107:$L$108,   [3]хозспособ!$D$111:$L$112</definedName>
    <definedName name="T0?item_ext?РОСТ" localSheetId="0">#REF!</definedName>
    <definedName name="T0?item_ext?РОСТ" localSheetId="2">#REF!</definedName>
    <definedName name="T0?item_ext?РОСТ">#REF!</definedName>
    <definedName name="T0?L0.1" localSheetId="0">#REF!</definedName>
    <definedName name="T0?L0.1" localSheetId="2">#REF!</definedName>
    <definedName name="T0?L0.1">#REF!</definedName>
    <definedName name="T0?L0.2" localSheetId="0">#REF!</definedName>
    <definedName name="T0?L0.2" localSheetId="2">#REF!</definedName>
    <definedName name="T0?L0.2">#REF!</definedName>
    <definedName name="T0?L1" localSheetId="0">#REF!</definedName>
    <definedName name="T0?L1" localSheetId="2">#REF!</definedName>
    <definedName name="T0?L1">#REF!</definedName>
    <definedName name="T0?L10" localSheetId="0">#REF!</definedName>
    <definedName name="T0?L10" localSheetId="2">#REF!</definedName>
    <definedName name="T0?L10">#REF!</definedName>
    <definedName name="T0?L10.1" localSheetId="0">#REF!</definedName>
    <definedName name="T0?L10.1" localSheetId="2">#REF!</definedName>
    <definedName name="T0?L10.1">#REF!</definedName>
    <definedName name="T0?L10.2" localSheetId="0">#REF!</definedName>
    <definedName name="T0?L10.2" localSheetId="2">#REF!</definedName>
    <definedName name="T0?L10.2">#REF!</definedName>
    <definedName name="T0?L10.3" localSheetId="0">#REF!</definedName>
    <definedName name="T0?L10.3" localSheetId="2">#REF!</definedName>
    <definedName name="T0?L10.3">#REF!</definedName>
    <definedName name="T0?L10.4" localSheetId="0">#REF!</definedName>
    <definedName name="T0?L10.4" localSheetId="2">#REF!</definedName>
    <definedName name="T0?L10.4">#REF!</definedName>
    <definedName name="T0?L10.5" localSheetId="0">#REF!</definedName>
    <definedName name="T0?L10.5" localSheetId="2">#REF!</definedName>
    <definedName name="T0?L10.5">#REF!</definedName>
    <definedName name="T0?L11" localSheetId="0">#REF!</definedName>
    <definedName name="T0?L11" localSheetId="2">#REF!</definedName>
    <definedName name="T0?L11">#REF!</definedName>
    <definedName name="T0?L12" localSheetId="0">#REF!</definedName>
    <definedName name="T0?L12" localSheetId="2">#REF!</definedName>
    <definedName name="T0?L12">#REF!</definedName>
    <definedName name="T0?L13" localSheetId="0">#REF!</definedName>
    <definedName name="T0?L13" localSheetId="2">#REF!</definedName>
    <definedName name="T0?L13">#REF!</definedName>
    <definedName name="T0?L13.1" localSheetId="0">#REF!</definedName>
    <definedName name="T0?L13.1" localSheetId="2">#REF!</definedName>
    <definedName name="T0?L13.1">#REF!</definedName>
    <definedName name="T0?L13.2" localSheetId="0">#REF!</definedName>
    <definedName name="T0?L13.2" localSheetId="2">#REF!</definedName>
    <definedName name="T0?L13.2">#REF!</definedName>
    <definedName name="T0?L14" localSheetId="0">#REF!</definedName>
    <definedName name="T0?L14" localSheetId="2">#REF!</definedName>
    <definedName name="T0?L14">#REF!</definedName>
    <definedName name="T0?L14.1" localSheetId="0">#REF!</definedName>
    <definedName name="T0?L14.1" localSheetId="2">#REF!</definedName>
    <definedName name="T0?L14.1">#REF!</definedName>
    <definedName name="T0?L14.2" localSheetId="0">#REF!</definedName>
    <definedName name="T0?L14.2" localSheetId="2">#REF!</definedName>
    <definedName name="T0?L14.2">#REF!</definedName>
    <definedName name="T0?L15" localSheetId="0">#REF!</definedName>
    <definedName name="T0?L15" localSheetId="2">#REF!</definedName>
    <definedName name="T0?L15">#REF!</definedName>
    <definedName name="T0?L15.1" localSheetId="0">#REF!</definedName>
    <definedName name="T0?L15.1" localSheetId="2">#REF!</definedName>
    <definedName name="T0?L15.1">#REF!</definedName>
    <definedName name="T0?L15.2" localSheetId="0">#REF!</definedName>
    <definedName name="T0?L15.2" localSheetId="2">#REF!</definedName>
    <definedName name="T0?L15.2">#REF!</definedName>
    <definedName name="T0?L15.2.1" localSheetId="0">#REF!</definedName>
    <definedName name="T0?L15.2.1" localSheetId="2">#REF!</definedName>
    <definedName name="T0?L15.2.1">#REF!</definedName>
    <definedName name="T0?L15.2.2" localSheetId="0">#REF!</definedName>
    <definedName name="T0?L15.2.2" localSheetId="2">#REF!</definedName>
    <definedName name="T0?L15.2.2">#REF!</definedName>
    <definedName name="T0?L16" localSheetId="0">#REF!</definedName>
    <definedName name="T0?L16" localSheetId="2">#REF!</definedName>
    <definedName name="T0?L16">#REF!</definedName>
    <definedName name="T0?L17" localSheetId="0">#REF!</definedName>
    <definedName name="T0?L17" localSheetId="2">#REF!</definedName>
    <definedName name="T0?L17">#REF!</definedName>
    <definedName name="T0?L17.1" localSheetId="0">#REF!</definedName>
    <definedName name="T0?L17.1" localSheetId="2">#REF!</definedName>
    <definedName name="T0?L17.1">#REF!</definedName>
    <definedName name="T0?L18" localSheetId="0">#REF!</definedName>
    <definedName name="T0?L18" localSheetId="2">#REF!</definedName>
    <definedName name="T0?L18">#REF!</definedName>
    <definedName name="T0?L19" localSheetId="0">#REF!</definedName>
    <definedName name="T0?L19" localSheetId="2">#REF!</definedName>
    <definedName name="T0?L19">#REF!</definedName>
    <definedName name="T0?L2" localSheetId="0">#REF!</definedName>
    <definedName name="T0?L2" localSheetId="2">#REF!</definedName>
    <definedName name="T0?L2">#REF!</definedName>
    <definedName name="T0?L20" localSheetId="0">#REF!</definedName>
    <definedName name="T0?L20" localSheetId="2">#REF!</definedName>
    <definedName name="T0?L20">#REF!</definedName>
    <definedName name="T0?L21" localSheetId="0">#REF!</definedName>
    <definedName name="T0?L21" localSheetId="2">#REF!</definedName>
    <definedName name="T0?L21">#REF!</definedName>
    <definedName name="T0?L22" localSheetId="0">#REF!</definedName>
    <definedName name="T0?L22" localSheetId="2">#REF!</definedName>
    <definedName name="T0?L22">#REF!</definedName>
    <definedName name="T0?L22.1" localSheetId="0">#REF!</definedName>
    <definedName name="T0?L22.1" localSheetId="2">#REF!</definedName>
    <definedName name="T0?L22.1">#REF!</definedName>
    <definedName name="T0?L22.2" localSheetId="0">#REF!</definedName>
    <definedName name="T0?L22.2" localSheetId="2">#REF!</definedName>
    <definedName name="T0?L22.2">#REF!</definedName>
    <definedName name="T0?L23" localSheetId="0">#REF!</definedName>
    <definedName name="T0?L23" localSheetId="2">#REF!</definedName>
    <definedName name="T0?L23">#REF!</definedName>
    <definedName name="T0?L24" localSheetId="0">#REF!</definedName>
    <definedName name="T0?L24" localSheetId="2">#REF!</definedName>
    <definedName name="T0?L24">#REF!</definedName>
    <definedName name="T0?L24.1" localSheetId="0">#REF!</definedName>
    <definedName name="T0?L24.1" localSheetId="2">#REF!</definedName>
    <definedName name="T0?L24.1">#REF!</definedName>
    <definedName name="T0?L24.2" localSheetId="0">#REF!</definedName>
    <definedName name="T0?L24.2" localSheetId="2">#REF!</definedName>
    <definedName name="T0?L24.2">#REF!</definedName>
    <definedName name="T0?L25" localSheetId="0">#REF!</definedName>
    <definedName name="T0?L25" localSheetId="2">#REF!</definedName>
    <definedName name="T0?L25">#REF!</definedName>
    <definedName name="T0?L25.1" localSheetId="0">#REF!</definedName>
    <definedName name="T0?L25.1" localSheetId="2">#REF!</definedName>
    <definedName name="T0?L25.1">#REF!</definedName>
    <definedName name="T0?L25.1.1" localSheetId="0">#REF!</definedName>
    <definedName name="T0?L25.1.1" localSheetId="2">#REF!</definedName>
    <definedName name="T0?L25.1.1">#REF!</definedName>
    <definedName name="T0?L25.1.2" localSheetId="0">#REF!</definedName>
    <definedName name="T0?L25.1.2" localSheetId="2">#REF!</definedName>
    <definedName name="T0?L25.1.2">#REF!</definedName>
    <definedName name="T0?L25.2" localSheetId="0">#REF!</definedName>
    <definedName name="T0?L25.2" localSheetId="2">#REF!</definedName>
    <definedName name="T0?L25.2">#REF!</definedName>
    <definedName name="T0?L25.3" localSheetId="0">#REF!</definedName>
    <definedName name="T0?L25.3" localSheetId="2">#REF!</definedName>
    <definedName name="T0?L25.3">#REF!</definedName>
    <definedName name="T0?L26.1" localSheetId="0">#REF!</definedName>
    <definedName name="T0?L26.1" localSheetId="2">#REF!</definedName>
    <definedName name="T0?L26.1">#REF!</definedName>
    <definedName name="T0?L26.2" localSheetId="0">#REF!</definedName>
    <definedName name="T0?L26.2" localSheetId="2">#REF!</definedName>
    <definedName name="T0?L26.2">#REF!</definedName>
    <definedName name="T0?L27.1" localSheetId="0">#REF!</definedName>
    <definedName name="T0?L27.1" localSheetId="2">#REF!</definedName>
    <definedName name="T0?L27.1">#REF!</definedName>
    <definedName name="T0?L27.2" localSheetId="0">#REF!</definedName>
    <definedName name="T0?L27.2" localSheetId="2">#REF!</definedName>
    <definedName name="T0?L27.2">#REF!</definedName>
    <definedName name="T0?L3" localSheetId="0">#REF!</definedName>
    <definedName name="T0?L3" localSheetId="2">#REF!</definedName>
    <definedName name="T0?L3">#REF!</definedName>
    <definedName name="T0?L4" localSheetId="0">#REF!</definedName>
    <definedName name="T0?L4" localSheetId="2">#REF!</definedName>
    <definedName name="T0?L4">#REF!</definedName>
    <definedName name="T0?L5" localSheetId="0">#REF!</definedName>
    <definedName name="T0?L5" localSheetId="2">#REF!</definedName>
    <definedName name="T0?L5">#REF!</definedName>
    <definedName name="T0?L6" localSheetId="0">#REF!</definedName>
    <definedName name="T0?L6" localSheetId="2">#REF!</definedName>
    <definedName name="T0?L6">#REF!</definedName>
    <definedName name="T0?L7" localSheetId="0">#REF!</definedName>
    <definedName name="T0?L7" localSheetId="2">#REF!</definedName>
    <definedName name="T0?L7">#REF!</definedName>
    <definedName name="T0?L7.1" localSheetId="0">#REF!</definedName>
    <definedName name="T0?L7.1" localSheetId="2">#REF!</definedName>
    <definedName name="T0?L7.1">#REF!</definedName>
    <definedName name="T0?L7.1.2" localSheetId="0">#REF!</definedName>
    <definedName name="T0?L7.1.2" localSheetId="2">#REF!</definedName>
    <definedName name="T0?L7.1.2">#REF!</definedName>
    <definedName name="T0?L7.1.3" localSheetId="0">#REF!</definedName>
    <definedName name="T0?L7.1.3" localSheetId="2">#REF!</definedName>
    <definedName name="T0?L7.1.3">#REF!</definedName>
    <definedName name="T0?L7.2" localSheetId="0">#REF!</definedName>
    <definedName name="T0?L7.2" localSheetId="2">#REF!</definedName>
    <definedName name="T0?L7.2">#REF!</definedName>
    <definedName name="T0?L7.3" localSheetId="0">#REF!</definedName>
    <definedName name="T0?L7.3" localSheetId="2">#REF!</definedName>
    <definedName name="T0?L7.3">#REF!</definedName>
    <definedName name="T0?L7.4" localSheetId="0">#REF!</definedName>
    <definedName name="T0?L7.4" localSheetId="2">#REF!</definedName>
    <definedName name="T0?L7.4">#REF!</definedName>
    <definedName name="T0?L7.5" localSheetId="0">#REF!</definedName>
    <definedName name="T0?L7.5" localSheetId="2">#REF!</definedName>
    <definedName name="T0?L7.5">#REF!</definedName>
    <definedName name="T0?L7.6" localSheetId="0">#REF!</definedName>
    <definedName name="T0?L7.6" localSheetId="2">#REF!</definedName>
    <definedName name="T0?L7.6">#REF!</definedName>
    <definedName name="T0?L7.7" localSheetId="0">#REF!</definedName>
    <definedName name="T0?L7.7" localSheetId="2">#REF!</definedName>
    <definedName name="T0?L7.7">#REF!</definedName>
    <definedName name="T0?L7.7.1" localSheetId="0">#REF!</definedName>
    <definedName name="T0?L7.7.1" localSheetId="2">#REF!</definedName>
    <definedName name="T0?L7.7.1">#REF!</definedName>
    <definedName name="T0?L7.7.10" localSheetId="0">#REF!</definedName>
    <definedName name="T0?L7.7.10" localSheetId="2">#REF!</definedName>
    <definedName name="T0?L7.7.10">#REF!</definedName>
    <definedName name="T0?L7.7.11" localSheetId="0">#REF!</definedName>
    <definedName name="T0?L7.7.11" localSheetId="2">#REF!</definedName>
    <definedName name="T0?L7.7.11">#REF!</definedName>
    <definedName name="T0?L7.7.12" localSheetId="0">#REF!</definedName>
    <definedName name="T0?L7.7.12" localSheetId="2">#REF!</definedName>
    <definedName name="T0?L7.7.12">#REF!</definedName>
    <definedName name="T0?L7.7.2" localSheetId="0">#REF!</definedName>
    <definedName name="T0?L7.7.2" localSheetId="2">#REF!</definedName>
    <definedName name="T0?L7.7.2">#REF!</definedName>
    <definedName name="T0?L7.7.3" localSheetId="0">#REF!</definedName>
    <definedName name="T0?L7.7.3" localSheetId="2">#REF!</definedName>
    <definedName name="T0?L7.7.3">#REF!</definedName>
    <definedName name="T0?L7.7.4" localSheetId="0">#REF!</definedName>
    <definedName name="T0?L7.7.4" localSheetId="2">#REF!</definedName>
    <definedName name="T0?L7.7.4">#REF!</definedName>
    <definedName name="T0?L7.7.4.1" localSheetId="0">#REF!</definedName>
    <definedName name="T0?L7.7.4.1" localSheetId="2">#REF!</definedName>
    <definedName name="T0?L7.7.4.1">#REF!</definedName>
    <definedName name="T0?L7.7.4.3" localSheetId="0">#REF!</definedName>
    <definedName name="T0?L7.7.4.3" localSheetId="2">#REF!</definedName>
    <definedName name="T0?L7.7.4.3">#REF!</definedName>
    <definedName name="T0?L7.7.4.4" localSheetId="0">#REF!</definedName>
    <definedName name="T0?L7.7.4.4" localSheetId="2">#REF!</definedName>
    <definedName name="T0?L7.7.4.4">#REF!</definedName>
    <definedName name="T0?L7.7.4.5" localSheetId="0">#REF!</definedName>
    <definedName name="T0?L7.7.4.5" localSheetId="2">#REF!</definedName>
    <definedName name="T0?L7.7.4.5">#REF!</definedName>
    <definedName name="T0?L7.7.5" localSheetId="0">#REF!</definedName>
    <definedName name="T0?L7.7.5" localSheetId="2">#REF!</definedName>
    <definedName name="T0?L7.7.5">#REF!</definedName>
    <definedName name="T0?L7.7.6" localSheetId="0">#REF!</definedName>
    <definedName name="T0?L7.7.6" localSheetId="2">#REF!</definedName>
    <definedName name="T0?L7.7.6">#REF!</definedName>
    <definedName name="T0?L7.7.7" localSheetId="0">#REF!</definedName>
    <definedName name="T0?L7.7.7" localSheetId="2">#REF!</definedName>
    <definedName name="T0?L7.7.7">#REF!</definedName>
    <definedName name="T0?L7.7.8" localSheetId="0">#REF!</definedName>
    <definedName name="T0?L7.7.8" localSheetId="2">#REF!</definedName>
    <definedName name="T0?L7.7.8">#REF!</definedName>
    <definedName name="T0?L7.7.9" localSheetId="0">#REF!</definedName>
    <definedName name="T0?L7.7.9" localSheetId="2">#REF!</definedName>
    <definedName name="T0?L7.7.9">#REF!</definedName>
    <definedName name="T0?L8" localSheetId="0">#REF!</definedName>
    <definedName name="T0?L8" localSheetId="2">#REF!</definedName>
    <definedName name="T0?L8">#REF!</definedName>
    <definedName name="T0?L8.1" localSheetId="0">#REF!</definedName>
    <definedName name="T0?L8.1" localSheetId="2">#REF!</definedName>
    <definedName name="T0?L8.1">#REF!</definedName>
    <definedName name="T0?L8.2" localSheetId="0">#REF!</definedName>
    <definedName name="T0?L8.2" localSheetId="2">#REF!</definedName>
    <definedName name="T0?L8.2">#REF!</definedName>
    <definedName name="T0?L8.3" localSheetId="0">#REF!</definedName>
    <definedName name="T0?L8.3" localSheetId="2">#REF!</definedName>
    <definedName name="T0?L8.3">#REF!</definedName>
    <definedName name="T0?L8.4" localSheetId="0">#REF!</definedName>
    <definedName name="T0?L8.4" localSheetId="2">#REF!</definedName>
    <definedName name="T0?L8.4">#REF!</definedName>
    <definedName name="T0?L8.5" localSheetId="0">#REF!</definedName>
    <definedName name="T0?L8.5" localSheetId="2">#REF!</definedName>
    <definedName name="T0?L8.5">#REF!</definedName>
    <definedName name="T0?L8.6" localSheetId="0">#REF!</definedName>
    <definedName name="T0?L8.6" localSheetId="2">#REF!</definedName>
    <definedName name="T0?L8.6">#REF!</definedName>
    <definedName name="T0?L9" localSheetId="0">#REF!</definedName>
    <definedName name="T0?L9" localSheetId="2">#REF!</definedName>
    <definedName name="T0?L9">#REF!</definedName>
    <definedName name="T0?L9.1" localSheetId="0">#REF!</definedName>
    <definedName name="T0?L9.1" localSheetId="2">#REF!</definedName>
    <definedName name="T0?L9.1">#REF!</definedName>
    <definedName name="T0?L9.2" localSheetId="0">#REF!</definedName>
    <definedName name="T0?L9.2" localSheetId="2">#REF!</definedName>
    <definedName name="T0?L9.2">#REF!</definedName>
    <definedName name="T0?L9.3" localSheetId="0">#REF!</definedName>
    <definedName name="T0?L9.3" localSheetId="2">#REF!</definedName>
    <definedName name="T0?L9.3">#REF!</definedName>
    <definedName name="T0?L9.3.1" localSheetId="0">#REF!</definedName>
    <definedName name="T0?L9.3.1" localSheetId="2">#REF!</definedName>
    <definedName name="T0?L9.3.1">#REF!</definedName>
    <definedName name="T0?L9.3.2" localSheetId="0">#REF!</definedName>
    <definedName name="T0?L9.3.2" localSheetId="2">#REF!</definedName>
    <definedName name="T0?L9.3.2">#REF!</definedName>
    <definedName name="T0?Name" localSheetId="0">#REF!</definedName>
    <definedName name="T0?Name" localSheetId="2">#REF!</definedName>
    <definedName name="T0?Name">#REF!</definedName>
    <definedName name="T0?Table" localSheetId="0">#REF!</definedName>
    <definedName name="T0?Table" localSheetId="2">#REF!</definedName>
    <definedName name="T0?Table">#REF!</definedName>
    <definedName name="T0?Title" localSheetId="0">#REF!</definedName>
    <definedName name="T0?Title" localSheetId="2">#REF!</definedName>
    <definedName name="T0?Title">#REF!</definedName>
    <definedName name="T0?unit?МВТ">[3]хозспособ!$D$8:$H$8,   [3]хозспособ!$D$86:$H$86</definedName>
    <definedName name="T0?unit?МКВТЧ" localSheetId="0">#REF!</definedName>
    <definedName name="T0?unit?МКВТЧ" localSheetId="2">#REF!</definedName>
    <definedName name="T0?unit?МКВТЧ">#REF!</definedName>
    <definedName name="T0?unit?ПРЦ">[3]хозспособ!$D$87:$H$88,   [3]хозспособ!$D$96:$H$97,   [3]хозспособ!$D$107:$H$108,   [3]хозспособ!$D$111:$H$112,   [3]хозспособ!$I$7:$L$112</definedName>
    <definedName name="T0?unit?РУБ.ГКАЛ">[3]хозспособ!$D$89:$H$89,   [3]хозспособ!$D$92:$H$92</definedName>
    <definedName name="T0?unit?РУБ.МВТ.МЕС" localSheetId="0">#REF!</definedName>
    <definedName name="T0?unit?РУБ.МВТ.МЕС" localSheetId="2">#REF!</definedName>
    <definedName name="T0?unit?РУБ.МВТ.МЕС">#REF!</definedName>
    <definedName name="T0?unit?РУБ.ТКВТЧ" localSheetId="0">#REF!</definedName>
    <definedName name="T0?unit?РУБ.ТКВТЧ" localSheetId="2">#REF!</definedName>
    <definedName name="T0?unit?РУБ.ТКВТЧ">#REF!</definedName>
    <definedName name="T0?unit?ТГКАЛ" localSheetId="0">#REF!</definedName>
    <definedName name="T0?unit?ТГКАЛ" localSheetId="2">#REF!</definedName>
    <definedName name="T0?unit?ТГКАЛ">#REF!</definedName>
    <definedName name="T0?unit?ТРУБ">[3]хозспособ!$D$14:$H$52,   [3]хозспособ!$D$54:$H$59,   [3]хозспособ!$D$63:$H$64,   [3]хозспособ!$D$68:$H$70,   [3]хозспособ!$D$72:$H$74,   [3]хозспособ!$D$77:$H$77,   [3]хозспособ!$D$79:$H$81,   [3]хозспособ!$D$90:$H$91,   [3]хозспособ!$D$99:$H$104,   [3]хозспособ!$D$78:$H$78</definedName>
    <definedName name="T1.1?axis?R?ПЭ" localSheetId="0">#REF!,#REF!</definedName>
    <definedName name="T1.1?axis?R?ПЭ" localSheetId="2">#REF!,#REF!</definedName>
    <definedName name="T1.1?axis?R?ПЭ">#REF!,#REF!</definedName>
    <definedName name="T1.1?axis?R?ПЭ?" localSheetId="0">#REF!,#REF!</definedName>
    <definedName name="T1.1?axis?R?ПЭ?" localSheetId="2">#REF!,#REF!</definedName>
    <definedName name="T1.1?axis?R?ПЭ?">#REF!,#REF!</definedName>
    <definedName name="T1.1?Data" localSheetId="0">#REF!,#REF!,#REF!,#REF!,#REF!</definedName>
    <definedName name="T1.1?Data" localSheetId="2">#REF!,#REF!,#REF!,#REF!,#REF!</definedName>
    <definedName name="T1.1?Data">#REF!,#REF!,#REF!,#REF!,#REF!</definedName>
    <definedName name="T1.2?Data" localSheetId="0">#REF!,#REF!,#REF!,#REF!</definedName>
    <definedName name="T1.2?Data" localSheetId="2">#REF!,#REF!,#REF!,#REF!</definedName>
    <definedName name="T1.2?Data">#REF!,#REF!,#REF!,#REF!</definedName>
    <definedName name="T1?axis?ПРД?БАЗ">[3]хозспособ!$I$6:$J$23,[3]хозспособ!$F$6:$G$23</definedName>
    <definedName name="T1?axis?ПРД?ПРЕД">[3]хозспособ!$K$6:$L$23,[3]хозспособ!$D$6:$E$23</definedName>
    <definedName name="T1?axis?ПРД?РЕГ" localSheetId="0">#REF!</definedName>
    <definedName name="T1?axis?ПРД?РЕГ" localSheetId="2">#REF!</definedName>
    <definedName name="T1?axis?ПРД?РЕГ">#REF!</definedName>
    <definedName name="T1?axis?ПФ?ПЛАН">[3]хозспособ!$I$6:$I$23,[3]хозспособ!$D$6:$D$23,[3]хозспособ!$K$6:$K$23,[3]хозспособ!$F$6:$F$23</definedName>
    <definedName name="T1?axis?ПФ?ФАКТ">[3]хозспособ!$J$6:$J$23,[3]хозспособ!$E$6:$E$23,[3]хозспособ!$L$6:$L$23,[3]хозспособ!$G$6:$G$23</definedName>
    <definedName name="T1?Data">[3]хозспособ!$D$6:$L$12,   [3]хозспособ!$D$14:$L$18,   [3]хозспособ!$D$20:$L$23</definedName>
    <definedName name="T1?item_ext?РОСТ" localSheetId="0">#REF!</definedName>
    <definedName name="T1?item_ext?РОСТ" localSheetId="2">#REF!</definedName>
    <definedName name="T1?item_ext?РОСТ">#REF!</definedName>
    <definedName name="T1?L1" localSheetId="0">#REF!</definedName>
    <definedName name="T1?L1" localSheetId="2">#REF!</definedName>
    <definedName name="T1?L1">#REF!</definedName>
    <definedName name="T1?L2" localSheetId="0">#REF!</definedName>
    <definedName name="T1?L2" localSheetId="2">#REF!</definedName>
    <definedName name="T1?L2">#REF!</definedName>
    <definedName name="T1?L3" localSheetId="0">#REF!</definedName>
    <definedName name="T1?L3" localSheetId="2">#REF!</definedName>
    <definedName name="T1?L3">#REF!</definedName>
    <definedName name="T1?L4" localSheetId="0">#REF!</definedName>
    <definedName name="T1?L4" localSheetId="2">#REF!</definedName>
    <definedName name="T1?L4">#REF!</definedName>
    <definedName name="T1?L5" localSheetId="0">#REF!</definedName>
    <definedName name="T1?L5" localSheetId="2">#REF!</definedName>
    <definedName name="T1?L5">#REF!</definedName>
    <definedName name="T1?L6" localSheetId="0">#REF!</definedName>
    <definedName name="T1?L6" localSheetId="2">#REF!</definedName>
    <definedName name="T1?L6">#REF!</definedName>
    <definedName name="T1?L7" localSheetId="0">#REF!</definedName>
    <definedName name="T1?L7" localSheetId="2">#REF!</definedName>
    <definedName name="T1?L7">#REF!</definedName>
    <definedName name="T1?L7.1" localSheetId="0">#REF!</definedName>
    <definedName name="T1?L7.1" localSheetId="2">#REF!</definedName>
    <definedName name="T1?L7.1">#REF!</definedName>
    <definedName name="T1?L7.2" localSheetId="0">#REF!</definedName>
    <definedName name="T1?L7.2" localSheetId="2">#REF!</definedName>
    <definedName name="T1?L7.2">#REF!</definedName>
    <definedName name="T1?L7.3" localSheetId="0">#REF!</definedName>
    <definedName name="T1?L7.3" localSheetId="2">#REF!</definedName>
    <definedName name="T1?L7.3">#REF!</definedName>
    <definedName name="T1?L7.4" localSheetId="0">#REF!</definedName>
    <definedName name="T1?L7.4" localSheetId="2">#REF!</definedName>
    <definedName name="T1?L7.4">#REF!</definedName>
    <definedName name="T1?L8" localSheetId="0">#REF!</definedName>
    <definedName name="T1?L8" localSheetId="2">#REF!</definedName>
    <definedName name="T1?L8">#REF!</definedName>
    <definedName name="T1?L8.1" localSheetId="0">#REF!</definedName>
    <definedName name="T1?L8.1" localSheetId="2">#REF!</definedName>
    <definedName name="T1?L8.1">#REF!</definedName>
    <definedName name="T1?L8.2" localSheetId="0">#REF!</definedName>
    <definedName name="T1?L8.2" localSheetId="2">#REF!</definedName>
    <definedName name="T1?L8.2">#REF!</definedName>
    <definedName name="T1?L8.3" localSheetId="0">#REF!</definedName>
    <definedName name="T1?L8.3" localSheetId="2">#REF!</definedName>
    <definedName name="T1?L8.3">#REF!</definedName>
    <definedName name="T1?L9" localSheetId="0">#REF!</definedName>
    <definedName name="T1?L9" localSheetId="2">#REF!</definedName>
    <definedName name="T1?L9">#REF!</definedName>
    <definedName name="T1?Name" localSheetId="0">#REF!</definedName>
    <definedName name="T1?Name" localSheetId="2">#REF!</definedName>
    <definedName name="T1?Name">#REF!</definedName>
    <definedName name="T1?Table" localSheetId="0">#REF!</definedName>
    <definedName name="T1?Table" localSheetId="2">#REF!</definedName>
    <definedName name="T1?Table">#REF!</definedName>
    <definedName name="T1?Title" localSheetId="0">#REF!</definedName>
    <definedName name="T1?Title" localSheetId="2">#REF!</definedName>
    <definedName name="T1?Title">#REF!</definedName>
    <definedName name="T1?unit?МВТ" localSheetId="0">#REF!</definedName>
    <definedName name="T1?unit?МВТ" localSheetId="2">#REF!</definedName>
    <definedName name="T1?unit?МВТ">#REF!</definedName>
    <definedName name="T1?unit?ПРЦ" localSheetId="0">#REF!</definedName>
    <definedName name="T1?unit?ПРЦ" localSheetId="2">#REF!</definedName>
    <definedName name="T1?unit?ПРЦ">#REF!</definedName>
    <definedName name="T10?axis?R?ДОГОВОР">[3]хозспособ!$D$9:$L$11, [3]хозспособ!$D$15:$L$17, [3]хозспособ!$D$21:$L$23, [3]хозспособ!$D$27:$L$29</definedName>
    <definedName name="T10?axis?R?ДОГОВОР?">[3]хозспособ!$B$9:$B$11, [3]хозспособ!$B$15:$B$17, [3]хозспособ!$B$21:$B$23, [3]хозспособ!$B$27:$B$29</definedName>
    <definedName name="T10?axis?ПРД?БАЗ">[3]хозспособ!$I$6:$J$31,[3]хозспособ!$F$6:$G$31</definedName>
    <definedName name="T10?axis?ПРД?ПРЕД">[3]хозспособ!$K$6:$L$31,[3]хозспособ!$D$6:$E$31</definedName>
    <definedName name="T10?axis?ПРД?РЕГ" localSheetId="0">#REF!</definedName>
    <definedName name="T10?axis?ПРД?РЕГ" localSheetId="2">#REF!</definedName>
    <definedName name="T10?axis?ПРД?РЕГ">#REF!</definedName>
    <definedName name="T10?axis?ПФ?ПЛАН">[3]хозспособ!$I$6:$I$31,[3]хозспособ!$D$6:$D$31,[3]хозспособ!$K$6:$K$31,[3]хозспособ!$F$6:$F$31</definedName>
    <definedName name="T10?axis?ПФ?ФАКТ">[3]хозспособ!$J$6:$J$31,[3]хозспособ!$E$6:$E$31,[3]хозспособ!$L$6:$L$31,[3]хозспособ!$G$6:$G$31</definedName>
    <definedName name="T10?Data">[3]хозспособ!$D$6:$L$7, [3]хозспособ!$D$9:$L$11, [3]хозспособ!$D$13:$L$13, [3]хозспособ!$D$15:$L$17, [3]хозспособ!$D$19:$L$19, [3]хозспособ!$D$21:$L$23, [3]хозспособ!$D$25:$L$25, [3]хозспособ!$D$27:$L$29, [3]хозспособ!$D$31:$L$31</definedName>
    <definedName name="T10?item_ext?РОСТ" localSheetId="0">#REF!</definedName>
    <definedName name="T10?item_ext?РОСТ" localSheetId="2">#REF!</definedName>
    <definedName name="T10?item_ext?РОСТ">#REF!</definedName>
    <definedName name="T10?L1" localSheetId="0">#REF!</definedName>
    <definedName name="T10?L1" localSheetId="2">#REF!</definedName>
    <definedName name="T10?L1">#REF!</definedName>
    <definedName name="T10?L1.1" localSheetId="0">#REF!</definedName>
    <definedName name="T10?L1.1" localSheetId="2">#REF!</definedName>
    <definedName name="T10?L1.1">#REF!</definedName>
    <definedName name="T10?L1.1.x" localSheetId="0">#REF!</definedName>
    <definedName name="T10?L1.1.x" localSheetId="2">#REF!</definedName>
    <definedName name="T10?L1.1.x">#REF!</definedName>
    <definedName name="T10?L1.2" localSheetId="0">#REF!</definedName>
    <definedName name="T10?L1.2" localSheetId="2">#REF!</definedName>
    <definedName name="T10?L1.2">#REF!</definedName>
    <definedName name="T10?L1.2.x" localSheetId="0">#REF!</definedName>
    <definedName name="T10?L1.2.x" localSheetId="2">#REF!</definedName>
    <definedName name="T10?L1.2.x">#REF!</definedName>
    <definedName name="T10?L10">[2]хозспособ!$K$54:$K$56,[2]хозспособ!$K$58:$K$60,[2]хозспособ!$K$62:$K$64,[2]хозспособ!$K$21:$K$23,[2]хозспособ!$K$25:$K$27,[2]хозспособ!$K$29:$K$31,[2]хозспособ!$K$33,[2]хозспособ!$K$36:$K$39,[2]хозспособ!$K$42:$K$44,[2]хозспособ!$K$46:$K$48,[2]хозспособ!$K$17:$K$19,[2]хозспособ!$K$50:$K$52</definedName>
    <definedName name="T10?L11">[2]хозспособ!$L$54:$L$56,[2]хозспособ!$L$58:$L$60,[2]хозспособ!$L$62:$L$64,[2]хозспособ!$L$21:$L$23,[2]хозспособ!$L$25:$L$27,[2]хозспособ!$L$29:$L$31,[2]хозспособ!$L$33,[2]хозспособ!$L$36:$L$39,[2]хозспособ!$L$42:$L$44,[2]хозспособ!$L$46:$L$48,[2]хозспособ!$L$17:$L$19,[2]хозспособ!$L$50:$L$52</definedName>
    <definedName name="T10?L12">[2]хозспособ!$M$54:$M$56,[2]хозспособ!$M$58:$M$60,[2]хозспособ!$M$62:$M$64,[2]хозспособ!$M$21:$M$23,[2]хозспособ!$M$25:$M$27,[2]хозспособ!$M$29:$M$31,[2]хозспособ!$M$33,[2]хозспособ!$M$36:$M$39,[2]хозспособ!$M$42:$M$44,[2]хозспособ!$M$46:$M$48,[2]хозспособ!$M$17:$M$19,[2]хозспособ!$M$50:$M$52</definedName>
    <definedName name="T10?L13">[2]хозспособ!$N$54:$N$56,[2]хозспособ!$N$58:$N$60,[2]хозспособ!$N$62:$N$64,[2]хозспособ!$N$21:$N$23,[2]хозспособ!$N$25:$N$27,[2]хозспособ!$N$29:$N$31,[2]хозспособ!$N$33,[2]хозспособ!$N$36:$N$39,[2]хозспособ!$N$42:$N$44,[2]хозспособ!$N$46:$N$48,[2]хозспособ!$N$17:$N$19,[2]хозспособ!$N$50:$N$52</definedName>
    <definedName name="T10?L14">[2]хозспособ!$O$54:$O$56,[2]хозспособ!$O$58:$O$60,[2]хозспособ!$O$62:$O$64,[2]хозспособ!$O$21:$O$23,[2]хозспособ!$O$25:$O$27,[2]хозспособ!$O$29:$O$31,[2]хозспособ!$O$33,[2]хозспособ!$O$36:$O$39,[2]хозспособ!$O$42:$O$44,[2]хозспособ!$O$46:$O$48,[2]хозспособ!$O$17:$O$19,[2]хозспособ!$O$50:$O$52</definedName>
    <definedName name="T10?L15">[2]хозспособ!$P$54:$P$56,[2]хозспособ!$P$58:$P$60,[2]хозспособ!$P$62:$P$64,[2]хозспособ!$P$21:$P$23,[2]хозспособ!$P$25:$P$27,[2]хозспособ!$P$29:$P$31,[2]хозспособ!$P$33,[2]хозспособ!$P$36:$P$39,[2]хозспособ!$P$42:$P$44,[2]хозспособ!$P$46:$P$48,[2]хозспособ!$P$17:$P$19,[2]хозспособ!$P$50:$P$52</definedName>
    <definedName name="T10?L16">[2]хозспособ!$Q$54:$Q$56,[2]хозспособ!$Q$58:$Q$60,[2]хозспособ!$Q$62:$Q$64,[2]хозспособ!$Q$21:$Q$23,[2]хозспособ!$Q$25:$Q$27,[2]хозспособ!$Q$29:$Q$31,[2]хозспособ!$Q$33,[2]хозспособ!$Q$36:$Q$39,[2]хозспособ!$Q$42:$Q$44,[2]хозспособ!$Q$46:$Q$48,[2]хозспособ!$Q$17:$Q$19,[2]хозспособ!$Q$50:$Q$52</definedName>
    <definedName name="T10?L17">[2]хозспособ!$R$54:$R$56,[2]хозспособ!$R$58:$R$60,[2]хозспособ!$R$62:$R$64,[2]хозспособ!$R$21:$R$23,[2]хозспособ!$R$25:$R$27,[2]хозспособ!$R$29:$R$31,[2]хозспособ!$R$33,[2]хозспособ!$R$36:$R$39,[2]хозспособ!$R$42:$R$44,[2]хозспособ!$R$46:$R$48,[2]хозспособ!$R$17:$R$19,[2]хозспособ!$R$50:$R$52</definedName>
    <definedName name="T10?L18">[2]хозспособ!$S$54:$S$56,[2]хозспособ!$S$58:$S$60,[2]хозспособ!$S$62:$S$64,[2]хозспособ!$S$21:$S$23,[2]хозспособ!$S$25:$S$27,[2]хозспособ!$S$29:$S$31,[2]хозспособ!$S$33,[2]хозспособ!$S$36:$S$39,[2]хозспособ!$S$42:$S$44,[2]хозспособ!$S$46:$S$48,[2]хозспособ!$S$17:$S$19,[2]хозспособ!$S$50:$S$52</definedName>
    <definedName name="T10?L2" localSheetId="0">#REF!</definedName>
    <definedName name="T10?L2" localSheetId="2">#REF!</definedName>
    <definedName name="T10?L2">#REF!</definedName>
    <definedName name="T10?L2.x" localSheetId="0">#REF!</definedName>
    <definedName name="T10?L2.x" localSheetId="2">#REF!</definedName>
    <definedName name="T10?L2.x">#REF!</definedName>
    <definedName name="T10?L3" localSheetId="0">#REF!</definedName>
    <definedName name="T10?L3" localSheetId="2">#REF!</definedName>
    <definedName name="T10?L3">#REF!</definedName>
    <definedName name="T10?L3.x" localSheetId="0">#REF!</definedName>
    <definedName name="T10?L3.x" localSheetId="2">#REF!</definedName>
    <definedName name="T10?L3.x">#REF!</definedName>
    <definedName name="T10?L4" localSheetId="0">#REF!</definedName>
    <definedName name="T10?L4" localSheetId="2">#REF!</definedName>
    <definedName name="T10?L4">#REF!</definedName>
    <definedName name="T10?L5">[2]хозспособ!$F$54:$F$56,[2]хозспособ!$F$58:$F$60,[2]хозспособ!$F$62:$F$64,[2]хозспособ!$F$21:$F$23,[2]хозспособ!$F$25:$F$27,[2]хозспособ!$F$29:$F$31,[2]хозспособ!$F$33,[2]хозспособ!$F$36:$F$39,[2]хозспособ!$F$42:$F$44,[2]хозспособ!$F$46:$F$48,[2]хозспособ!$F$17:$F$19,[2]хозспособ!$F$50:$F$52</definedName>
    <definedName name="T10?L6">[2]хозспособ!$G$54:$G$56,[2]хозспособ!$G$58:$G$60,[2]хозспособ!$G$62:$G$64,[2]хозспособ!$G$21:$G$23,[2]хозспособ!$G$25:$G$27,[2]хозспособ!$G$29:$G$31,[2]хозспособ!$G$33,[2]хозспособ!$G$36:$G$39,[2]хозспособ!$G$42:$G$44,[2]хозспособ!$G$46:$G$48,[2]хозспособ!$G$17:$G$19,[2]хозспособ!$G$50:$G$52</definedName>
    <definedName name="T10?L7">[2]хозспособ!$H$54:$H$56,[2]хозспособ!$H$58:$H$60,[2]хозспособ!$H$62:$H$64,[2]хозспособ!$H$21:$H$23,[2]хозспособ!$H$25:$H$27,[2]хозспособ!$H$29:$H$31,[2]хозспособ!$H$33,[2]хозспособ!$H$36:$H$39,[2]хозспособ!$H$42:$H$44,[2]хозспособ!$H$46:$H$48,[2]хозспособ!$H$17:$H$19,[2]хозспособ!$H$50:$H$52</definedName>
    <definedName name="T10?L8">[2]хозспособ!$I$54:$I$56,[2]хозспособ!$I$58:$I$60,[2]хозспособ!$I$62:$I$64,[2]хозспособ!$I$21:$I$23,[2]хозспособ!$I$25:$I$27,[2]хозспособ!$I$29:$I$31,[2]хозспособ!$I$33,[2]хозспособ!$I$36:$I$39,[2]хозспособ!$I$42:$I$44,[2]хозспособ!$I$46:$I$48,[2]хозспособ!$I$17:$I$19,[2]хозспособ!$I$50:$I$52</definedName>
    <definedName name="T10?L9">[2]хозспособ!$J$54:$J$56,[2]хозспособ!$J$58:$J$60,[2]хозспособ!$J$62:$J$64,[2]хозспособ!$J$21:$J$23,[2]хозспособ!$J$25:$J$27,[2]хозспособ!$J$29:$J$31,[2]хозспособ!$J$33,[2]хозспособ!$J$36:$J$39,[2]хозспособ!$J$42:$J$44,[2]хозспособ!$J$46:$J$48,[2]хозспособ!$J$17:$J$19,[2]хозспособ!$J$50:$J$52</definedName>
    <definedName name="T10?Name" localSheetId="0">#REF!</definedName>
    <definedName name="T10?Name" localSheetId="2">#REF!</definedName>
    <definedName name="T10?Name">#REF!</definedName>
    <definedName name="T10?Table" localSheetId="0">#REF!</definedName>
    <definedName name="T10?Table" localSheetId="2">#REF!</definedName>
    <definedName name="T10?Table">#REF!</definedName>
    <definedName name="T10?Title" localSheetId="0">#REF!</definedName>
    <definedName name="T10?Title" localSheetId="2">#REF!</definedName>
    <definedName name="T10?Title">#REF!</definedName>
    <definedName name="T10?unit?ПРЦ" localSheetId="0">#REF!</definedName>
    <definedName name="T10?unit?ПРЦ" localSheetId="2">#REF!</definedName>
    <definedName name="T10?unit?ПРЦ">#REF!</definedName>
    <definedName name="T10?unit?РУБ.ТНТ" localSheetId="0">#REF!,#REF!,#REF!,#REF!,#REF!</definedName>
    <definedName name="T10?unit?РУБ.ТНТ" localSheetId="2">#REF!,#REF!,#REF!,#REF!,#REF!</definedName>
    <definedName name="T10?unit?РУБ.ТНТ">#REF!,#REF!,#REF!,#REF!,#REF!</definedName>
    <definedName name="T10?unit?ТРУБ" localSheetId="0">#REF!</definedName>
    <definedName name="T10?unit?ТРУБ" localSheetId="2">#REF!</definedName>
    <definedName name="T10?unit?ТРУБ">#REF!</definedName>
    <definedName name="T10?unit?ТТНТ" localSheetId="0">#REF!,#REF!,#REF!,#REF!</definedName>
    <definedName name="T10?unit?ТТНТ" localSheetId="2">#REF!,#REF!,#REF!,#REF!</definedName>
    <definedName name="T10?unit?ТТНТ">#REF!,#REF!,#REF!,#REF!</definedName>
    <definedName name="T10_Copy1" localSheetId="0">#REF!</definedName>
    <definedName name="T10_Copy1" localSheetId="2">#REF!</definedName>
    <definedName name="T10_Copy1">#REF!</definedName>
    <definedName name="T10_Copy2" localSheetId="0">#REF!</definedName>
    <definedName name="T10_Copy2" localSheetId="2">#REF!</definedName>
    <definedName name="T10_Copy2">#REF!</definedName>
    <definedName name="T10_Copy3" localSheetId="0">#REF!</definedName>
    <definedName name="T10_Copy3" localSheetId="2">#REF!</definedName>
    <definedName name="T10_Copy3">#REF!</definedName>
    <definedName name="T10_Copy4" localSheetId="0">#REF!</definedName>
    <definedName name="T10_Copy4" localSheetId="2">#REF!</definedName>
    <definedName name="T10_Copy4">#REF!</definedName>
    <definedName name="T10_Copy5" localSheetId="0">#REF!,#REF!,#REF!,#REF!,#REF!,#REF!,#REF!</definedName>
    <definedName name="T10_Copy5" localSheetId="2">#REF!,#REF!,#REF!,#REF!,#REF!,#REF!,#REF!</definedName>
    <definedName name="T10_Copy5">#REF!,#REF!,#REF!,#REF!,#REF!,#REF!,#REF!</definedName>
    <definedName name="T10_Name1" localSheetId="0">#REF!,#REF!,#REF!,#REF!,#REF!,#REF!,#REF!</definedName>
    <definedName name="T10_Name1" localSheetId="2">#REF!,#REF!,#REF!,#REF!,#REF!,#REF!,#REF!</definedName>
    <definedName name="T10_Name1">#REF!,#REF!,#REF!,#REF!,#REF!,#REF!,#REF!</definedName>
    <definedName name="T10_Name2" localSheetId="0">#REF!,#REF!,#REF!,#REF!,#REF!,#REF!,#REF!</definedName>
    <definedName name="T10_Name2" localSheetId="2">#REF!,#REF!,#REF!,#REF!,#REF!,#REF!,#REF!</definedName>
    <definedName name="T10_Name2">#REF!,#REF!,#REF!,#REF!,#REF!,#REF!,#REF!</definedName>
    <definedName name="T10_Name4" localSheetId="0">#REF!,#REF!,#REF!,#REF!,#REF!,#REF!,#REF!</definedName>
    <definedName name="T10_Name4" localSheetId="2">#REF!,#REF!,#REF!,#REF!,#REF!,#REF!,#REF!</definedName>
    <definedName name="T10_Name4">#REF!,#REF!,#REF!,#REF!,#REF!,#REF!,#REF!</definedName>
    <definedName name="T10_Name5" localSheetId="0">#REF!,#REF!,#REF!,#REF!,#REF!,#REF!,#REF!</definedName>
    <definedName name="T10_Name5" localSheetId="2">#REF!,#REF!,#REF!,#REF!,#REF!,#REF!,#REF!</definedName>
    <definedName name="T10_Name5">#REF!,#REF!,#REF!,#REF!,#REF!,#REF!,#REF!</definedName>
    <definedName name="T11?axis?R?ВТОП" localSheetId="0">#REF!,#REF!</definedName>
    <definedName name="T11?axis?R?ВТОП" localSheetId="2">#REF!,#REF!</definedName>
    <definedName name="T11?axis?R?ВТОП">#REF!,#REF!</definedName>
    <definedName name="T11?axis?R?ВТОП?" localSheetId="0">#REF!,#REF!</definedName>
    <definedName name="T11?axis?R?ВТОП?" localSheetId="2">#REF!,#REF!</definedName>
    <definedName name="T11?axis?R?ВТОП?">#REF!,#REF!</definedName>
    <definedName name="T11?axis?R?ДОГОВОР">[3]хозспособ!$D$8:$L$11, [3]хозспособ!$D$15:$L$18, [3]хозспособ!$D$22:$L$23, [3]хозспособ!$D$29:$L$32, [3]хозспособ!$D$36:$L$39, [3]хозспособ!$D$43:$L$46, [3]хозспособ!$D$51:$L$54, [3]хозспособ!$D$58:$L$61, [3]хозспособ!$D$65:$L$68, [3]хозспособ!$D$72:$L$82</definedName>
    <definedName name="T11?axis?R?ДОГОВОР?">[3]хозспособ!$B$72:$B$82, [3]хозспособ!$B$65:$B$68, [3]хозспособ!$B$58:$B$61, [3]хозспособ!$B$51:$B$54, [3]хозспособ!$B$43:$B$46, [3]хозспособ!$B$36:$B$39, [3]хозспособ!$B$29:$B$33, [3]хозспособ!$B$22:$B$25, [3]хозспособ!$B$15:$B$18, [3]хозспособ!$B$8:$B$11</definedName>
    <definedName name="T11?axis?R?ПЭ" localSheetId="0">#REF!,#REF!</definedName>
    <definedName name="T11?axis?R?ПЭ" localSheetId="2">#REF!,#REF!</definedName>
    <definedName name="T11?axis?R?ПЭ">#REF!,#REF!</definedName>
    <definedName name="T11?axis?R?ПЭ?" localSheetId="0">#REF!,#REF!</definedName>
    <definedName name="T11?axis?R?ПЭ?" localSheetId="2">#REF!,#REF!</definedName>
    <definedName name="T11?axis?R?ПЭ?">#REF!,#REF!</definedName>
    <definedName name="T11?axis?R?СЦТ" localSheetId="0">#REF!,#REF!</definedName>
    <definedName name="T11?axis?R?СЦТ" localSheetId="2">#REF!,#REF!</definedName>
    <definedName name="T11?axis?R?СЦТ">#REF!,#REF!</definedName>
    <definedName name="T11?axis?R?СЦТ?" localSheetId="0">#REF!,#REF!</definedName>
    <definedName name="T11?axis?R?СЦТ?" localSheetId="2">#REF!,#REF!</definedName>
    <definedName name="T11?axis?R?СЦТ?">#REF!,#REF!</definedName>
    <definedName name="T11?axis?ПРД?БАЗ">[3]хозспособ!$I$6:$J$84,[3]хозспособ!$F$6:$G$84</definedName>
    <definedName name="T11?axis?ПРД?ПРЕД">[3]хозспособ!$K$6:$L$84,[3]хозспособ!$D$6:$E$84</definedName>
    <definedName name="T11?axis?ПРД?РЕГ" localSheetId="0">#REF!</definedName>
    <definedName name="T11?axis?ПРД?РЕГ" localSheetId="2">#REF!</definedName>
    <definedName name="T11?axis?ПРД?РЕГ">#REF!</definedName>
    <definedName name="T11?axis?ПФ?ПЛАН">[3]хозспособ!$I$6:$I$84,[3]хозспособ!$D$6:$D$84,[3]хозспособ!$K$6:$K$84,[3]хозспособ!$F$6:$F$84</definedName>
    <definedName name="T11?axis?ПФ?ФАКТ">[3]хозспособ!$J$6:$J$84,[3]хозспособ!$E$6:$E$84,[3]хозспособ!$L$6:$L$84,[3]хозспособ!$G$6:$G$84</definedName>
    <definedName name="T11?Data" localSheetId="0">#REF!</definedName>
    <definedName name="T11?Data" localSheetId="2">#REF!</definedName>
    <definedName name="T11?Data">#REF!</definedName>
    <definedName name="T11?item_ext?ВСЕГО" localSheetId="0">#REF!,#REF!</definedName>
    <definedName name="T11?item_ext?ВСЕГО" localSheetId="2">#REF!,#REF!</definedName>
    <definedName name="T11?item_ext?ВСЕГО">#REF!,#REF!</definedName>
    <definedName name="T11?item_ext?ИТОГО" localSheetId="0">#REF!,#REF!</definedName>
    <definedName name="T11?item_ext?ИТОГО" localSheetId="2">#REF!,#REF!</definedName>
    <definedName name="T11?item_ext?ИТОГО">#REF!,#REF!</definedName>
    <definedName name="T11?item_ext?РОСТ" localSheetId="0">[4]Пр.25!#REF!</definedName>
    <definedName name="T11?item_ext?РОСТ" localSheetId="2">[4]Пр.25!#REF!</definedName>
    <definedName name="T11?item_ext?РОСТ">[4]Пр.25!#REF!</definedName>
    <definedName name="T11?item_ext?СЦТ" localSheetId="0">#REF!,#REF!</definedName>
    <definedName name="T11?item_ext?СЦТ" localSheetId="2">#REF!,#REF!</definedName>
    <definedName name="T11?item_ext?СЦТ">#REF!,#REF!</definedName>
    <definedName name="T11?L1" localSheetId="0">#REF!</definedName>
    <definedName name="T11?L1" localSheetId="2">#REF!</definedName>
    <definedName name="T11?L1">#REF!</definedName>
    <definedName name="T11?L1.x" localSheetId="0">#REF!</definedName>
    <definedName name="T11?L1.x" localSheetId="2">#REF!</definedName>
    <definedName name="T11?L1.x">#REF!</definedName>
    <definedName name="T11?L10" localSheetId="0">[4]Пр.25!#REF!</definedName>
    <definedName name="T11?L10" localSheetId="2">[4]Пр.25!#REF!</definedName>
    <definedName name="T11?L10">[4]Пр.25!#REF!</definedName>
    <definedName name="T11?L2" localSheetId="0">[4]Пр.25!#REF!</definedName>
    <definedName name="T11?L2" localSheetId="2">[4]Пр.25!#REF!</definedName>
    <definedName name="T11?L2">[4]Пр.25!#REF!</definedName>
    <definedName name="T11?L2.x" localSheetId="0">[4]Пр.25!#REF!</definedName>
    <definedName name="T11?L2.x" localSheetId="2">[4]Пр.25!#REF!</definedName>
    <definedName name="T11?L2.x">[4]Пр.25!#REF!</definedName>
    <definedName name="T11?L3" localSheetId="0">[4]Пр.25!#REF!</definedName>
    <definedName name="T11?L3" localSheetId="2">[4]Пр.25!#REF!</definedName>
    <definedName name="T11?L3">[4]Пр.25!#REF!</definedName>
    <definedName name="T11?L3.x" localSheetId="0">[4]Пр.25!#REF!</definedName>
    <definedName name="T11?L3.x" localSheetId="2">[4]Пр.25!#REF!</definedName>
    <definedName name="T11?L3.x">[4]Пр.25!#REF!</definedName>
    <definedName name="T11?L4" localSheetId="0">[4]Пр.25!#REF!</definedName>
    <definedName name="T11?L4" localSheetId="2">[4]Пр.25!#REF!</definedName>
    <definedName name="T11?L4">[4]Пр.25!#REF!</definedName>
    <definedName name="T11?L4.x" localSheetId="0">[4]Пр.25!#REF!</definedName>
    <definedName name="T11?L4.x" localSheetId="2">[4]Пр.25!#REF!</definedName>
    <definedName name="T11?L4.x">[4]Пр.25!#REF!</definedName>
    <definedName name="T11?L5" localSheetId="0">[4]Пр.25!#REF!</definedName>
    <definedName name="T11?L5" localSheetId="2">[4]Пр.25!#REF!</definedName>
    <definedName name="T11?L5">[4]Пр.25!#REF!</definedName>
    <definedName name="T11?L5.x" localSheetId="0">[4]Пр.25!#REF!</definedName>
    <definedName name="T11?L5.x" localSheetId="2">[4]Пр.25!#REF!</definedName>
    <definedName name="T11?L5.x">[4]Пр.25!#REF!</definedName>
    <definedName name="T11?L6" localSheetId="0">[4]Пр.25!#REF!</definedName>
    <definedName name="T11?L6" localSheetId="2">[4]Пр.25!#REF!</definedName>
    <definedName name="T11?L6">[4]Пр.25!#REF!</definedName>
    <definedName name="T11?L6.x" localSheetId="0">[4]Пр.25!#REF!</definedName>
    <definedName name="T11?L6.x" localSheetId="2">[4]Пр.25!#REF!</definedName>
    <definedName name="T11?L6.x">[4]Пр.25!#REF!</definedName>
    <definedName name="T11?L7" localSheetId="0">[4]Пр.25!#REF!</definedName>
    <definedName name="T11?L7" localSheetId="2">[4]Пр.25!#REF!</definedName>
    <definedName name="T11?L7">[4]Пр.25!#REF!</definedName>
    <definedName name="T11?L7.1" localSheetId="0">[4]Пр.25!#REF!</definedName>
    <definedName name="T11?L7.1" localSheetId="2">[4]Пр.25!#REF!</definedName>
    <definedName name="T11?L7.1">[4]Пр.25!#REF!</definedName>
    <definedName name="T11?L7.1.x" localSheetId="0">[4]Пр.25!#REF!</definedName>
    <definedName name="T11?L7.1.x" localSheetId="2">[4]Пр.25!#REF!</definedName>
    <definedName name="T11?L7.1.x">[4]Пр.25!#REF!</definedName>
    <definedName name="T11?L7.2" localSheetId="0">[4]Пр.25!#REF!</definedName>
    <definedName name="T11?L7.2" localSheetId="2">[4]Пр.25!#REF!</definedName>
    <definedName name="T11?L7.2">[4]Пр.25!#REF!</definedName>
    <definedName name="T11?L7.2.x" localSheetId="0">[4]Пр.25!#REF!</definedName>
    <definedName name="T11?L7.2.x" localSheetId="2">[4]Пр.25!#REF!</definedName>
    <definedName name="T11?L7.2.x">[4]Пр.25!#REF!</definedName>
    <definedName name="T11?L8" localSheetId="0">'[5]пр 5'!#REF!</definedName>
    <definedName name="T11?L8" localSheetId="2">'[5]пр 5'!#REF!</definedName>
    <definedName name="T11?L8">'[5]пр 5'!#REF!</definedName>
    <definedName name="T11?L8.x" localSheetId="0">'[5]пр 5'!#REF!</definedName>
    <definedName name="T11?L8.x" localSheetId="2">'[5]пр 5'!#REF!</definedName>
    <definedName name="T11?L8.x">'[5]пр 5'!#REF!</definedName>
    <definedName name="T11?L9" localSheetId="0">[4]Пр.25!#REF!</definedName>
    <definedName name="T11?L9" localSheetId="2">[4]Пр.25!#REF!</definedName>
    <definedName name="T11?L9">[4]Пр.25!#REF!</definedName>
    <definedName name="T11?L9.x" localSheetId="0">[4]Пр.25!#REF!</definedName>
    <definedName name="T11?L9.x" localSheetId="2">[4]Пр.25!#REF!</definedName>
    <definedName name="T11?L9.x">[4]Пр.25!#REF!</definedName>
    <definedName name="T11?Name" localSheetId="0">[4]Пр.25!#REF!</definedName>
    <definedName name="T11?Name" localSheetId="2">[4]Пр.25!#REF!</definedName>
    <definedName name="T11?Name">[4]Пр.25!#REF!</definedName>
    <definedName name="T11?Table" localSheetId="0">#REF!</definedName>
    <definedName name="T11?Table" localSheetId="2">#REF!</definedName>
    <definedName name="T11?Table">#REF!</definedName>
    <definedName name="T11?Title" localSheetId="0">#REF!</definedName>
    <definedName name="T11?Title" localSheetId="2">#REF!</definedName>
    <definedName name="T11?Title">#REF!</definedName>
    <definedName name="T11?unit?ПРЦ" localSheetId="0">[4]Пр.25!#REF!</definedName>
    <definedName name="T11?unit?ПРЦ" localSheetId="2">[4]Пр.25!#REF!</definedName>
    <definedName name="T11?unit?ПРЦ">[4]Пр.25!#REF!</definedName>
    <definedName name="T11?unit?ТРУБ" localSheetId="0">#REF!</definedName>
    <definedName name="T11?unit?ТРУБ" localSheetId="2">#REF!</definedName>
    <definedName name="T11?unit?ТРУБ">#REF!</definedName>
    <definedName name="T11_Copy1" localSheetId="0">'[5]пр 5'!#REF!</definedName>
    <definedName name="T11_Copy1" localSheetId="2">'[5]пр 5'!#REF!</definedName>
    <definedName name="T11_Copy1">'[5]пр 5'!#REF!</definedName>
    <definedName name="T11_Copy2" localSheetId="0">'[5]пр 5'!#REF!</definedName>
    <definedName name="T11_Copy2" localSheetId="2">'[5]пр 5'!#REF!</definedName>
    <definedName name="T11_Copy2">'[5]пр 5'!#REF!</definedName>
    <definedName name="T11_Copy3" localSheetId="0">'[5]пр 5'!#REF!</definedName>
    <definedName name="T11_Copy3" localSheetId="2">'[5]пр 5'!#REF!</definedName>
    <definedName name="T11_Copy3">'[5]пр 5'!#REF!</definedName>
    <definedName name="T11_Copy4" localSheetId="0">'[5]пр 5'!#REF!</definedName>
    <definedName name="T11_Copy4" localSheetId="2">'[5]пр 5'!#REF!</definedName>
    <definedName name="T11_Copy4">'[5]пр 5'!#REF!</definedName>
    <definedName name="T11_Copy5" localSheetId="0">'[5]пр 5'!#REF!</definedName>
    <definedName name="T11_Copy5" localSheetId="2">'[5]пр 5'!#REF!</definedName>
    <definedName name="T11_Copy5">'[5]пр 5'!#REF!</definedName>
    <definedName name="T11_Copy6" localSheetId="0">'[5]пр 5'!#REF!</definedName>
    <definedName name="T11_Copy6" localSheetId="2">'[5]пр 5'!#REF!</definedName>
    <definedName name="T11_Copy6">'[5]пр 5'!#REF!</definedName>
    <definedName name="T11_Copy7.1" localSheetId="0">'[5]пр 5'!#REF!</definedName>
    <definedName name="T11_Copy7.1" localSheetId="2">'[5]пр 5'!#REF!</definedName>
    <definedName name="T11_Copy7.1">'[5]пр 5'!#REF!</definedName>
    <definedName name="T11_Copy7.2" localSheetId="0">'[5]пр 5'!#REF!</definedName>
    <definedName name="T11_Copy7.2" localSheetId="2">'[5]пр 5'!#REF!</definedName>
    <definedName name="T11_Copy7.2">'[5]пр 5'!#REF!</definedName>
    <definedName name="T11_Copy8" localSheetId="0">'[5]пр 5'!#REF!</definedName>
    <definedName name="T11_Copy8" localSheetId="2">'[5]пр 5'!#REF!</definedName>
    <definedName name="T11_Copy8">'[5]пр 5'!#REF!</definedName>
    <definedName name="T11_Copy9" localSheetId="0">'[5]пр 5'!#REF!</definedName>
    <definedName name="T11_Copy9" localSheetId="2">'[5]пр 5'!#REF!</definedName>
    <definedName name="T11_Copy9">'[5]пр 5'!#REF!</definedName>
    <definedName name="T11_Name1" localSheetId="0">#REF!,#REF!,#REF!,#REF!,#REF!,#REF!,#REF!</definedName>
    <definedName name="T11_Name1" localSheetId="2">#REF!,#REF!,#REF!,#REF!,#REF!,#REF!,#REF!</definedName>
    <definedName name="T11_Name1">#REF!,#REF!,#REF!,#REF!,#REF!,#REF!,#REF!</definedName>
    <definedName name="T11_Name2" localSheetId="0">#REF!,#REF!,#REF!,#REF!,#REF!,#REF!,#REF!</definedName>
    <definedName name="T11_Name2" localSheetId="2">#REF!,#REF!,#REF!,#REF!,#REF!,#REF!,#REF!</definedName>
    <definedName name="T11_Name2">#REF!,#REF!,#REF!,#REF!,#REF!,#REF!,#REF!</definedName>
    <definedName name="T11_Name4" localSheetId="0">#REF!,#REF!,#REF!,#REF!,#REF!,#REF!,#REF!</definedName>
    <definedName name="T11_Name4" localSheetId="2">#REF!,#REF!,#REF!,#REF!,#REF!,#REF!,#REF!</definedName>
    <definedName name="T11_Name4">#REF!,#REF!,#REF!,#REF!,#REF!,#REF!,#REF!</definedName>
    <definedName name="T11_Name5" localSheetId="0">#REF!,#REF!,#REF!,#REF!,#REF!,#REF!,#REF!</definedName>
    <definedName name="T11_Name5" localSheetId="2">#REF!,#REF!,#REF!,#REF!,#REF!,#REF!,#REF!</definedName>
    <definedName name="T11_Name5">#REF!,#REF!,#REF!,#REF!,#REF!,#REF!,#REF!</definedName>
    <definedName name="T12?axis?R?ДОГОВОР" localSheetId="0">#REF!</definedName>
    <definedName name="T12?axis?R?ДОГОВОР" localSheetId="2">#REF!</definedName>
    <definedName name="T12?axis?R?ДОГОВОР">#REF!</definedName>
    <definedName name="T12?axis?R?ДОГОВОР?" localSheetId="0">#REF!</definedName>
    <definedName name="T12?axis?R?ДОГОВОР?" localSheetId="2">#REF!</definedName>
    <definedName name="T12?axis?R?ДОГОВОР?">#REF!</definedName>
    <definedName name="T12?axis?R?ПЭ" localSheetId="0">#REF!,#REF!,#REF!,#REF!,#REF!,#REF!</definedName>
    <definedName name="T12?axis?R?ПЭ" localSheetId="2">#REF!,#REF!,#REF!,#REF!,#REF!,#REF!</definedName>
    <definedName name="T12?axis?R?ПЭ">#REF!,#REF!,#REF!,#REF!,#REF!,#REF!</definedName>
    <definedName name="T12?axis?R?ПЭ?" localSheetId="0">#REF!,#REF!,#REF!,#REF!,#REF!,#REF!</definedName>
    <definedName name="T12?axis?R?ПЭ?" localSheetId="2">#REF!,#REF!,#REF!,#REF!,#REF!,#REF!</definedName>
    <definedName name="T12?axis?R?ПЭ?">#REF!,#REF!,#REF!,#REF!,#REF!,#REF!</definedName>
    <definedName name="T12?axis?ПРД?БАЗ">[3]хозспособ!$J$6:$K$20,[3]хозспособ!$G$6:$H$20</definedName>
    <definedName name="T12?axis?ПРД?ПРЕД">[3]хозспособ!$L$6:$M$20,[3]хозспособ!$E$6:$F$20</definedName>
    <definedName name="T12?axis?ПРД?РЕГ" localSheetId="0">#REF!</definedName>
    <definedName name="T12?axis?ПРД?РЕГ" localSheetId="2">#REF!</definedName>
    <definedName name="T12?axis?ПРД?РЕГ">#REF!</definedName>
    <definedName name="T12?axis?ПФ?ПЛАН">[3]хозспособ!$J$6:$J$20,[3]хозспособ!$E$6:$E$20,[3]хозспособ!$L$6:$L$20,[3]хозспособ!$G$6:$G$20</definedName>
    <definedName name="T12?axis?ПФ?ФАКТ">[3]хозспособ!$K$6:$K$20,[3]хозспособ!$F$6:$F$20,[3]хозспособ!$M$6:$M$20,[3]хозспособ!$H$6:$H$20</definedName>
    <definedName name="T12?Data">[3]хозспособ!$E$6:$M$9,  [3]хозспособ!$E$11:$M$18,  [3]хозспособ!$E$20:$M$20</definedName>
    <definedName name="T12?item_ext?ВСЕГО" localSheetId="0">#REF!,#REF!</definedName>
    <definedName name="T12?item_ext?ВСЕГО" localSheetId="2">#REF!,#REF!</definedName>
    <definedName name="T12?item_ext?ВСЕГО">#REF!,#REF!</definedName>
    <definedName name="T12?item_ext?РОСТ" localSheetId="0">[4]Пр.11!#REF!</definedName>
    <definedName name="T12?item_ext?РОСТ" localSheetId="2">[4]Пр.11!#REF!</definedName>
    <definedName name="T12?item_ext?РОСТ">[4]Пр.11!#REF!</definedName>
    <definedName name="T12?item_ext?ТЭ" localSheetId="0">#REF!,#REF!</definedName>
    <definedName name="T12?item_ext?ТЭ" localSheetId="2">#REF!,#REF!</definedName>
    <definedName name="T12?item_ext?ТЭ">#REF!,#REF!</definedName>
    <definedName name="T12?item_ext?ТЭ.ВСЕГО" localSheetId="0">#REF!,#REF!</definedName>
    <definedName name="T12?item_ext?ТЭ.ВСЕГО" localSheetId="2">#REF!,#REF!</definedName>
    <definedName name="T12?item_ext?ТЭ.ВСЕГО">#REF!,#REF!</definedName>
    <definedName name="T12?item_ext?ЭЭ" localSheetId="0">#REF!,#REF!</definedName>
    <definedName name="T12?item_ext?ЭЭ" localSheetId="2">#REF!,#REF!</definedName>
    <definedName name="T12?item_ext?ЭЭ">#REF!,#REF!</definedName>
    <definedName name="T12?item_ext?ЭЭ.ВСЕГО" localSheetId="0">#REF!,#REF!</definedName>
    <definedName name="T12?item_ext?ЭЭ.ВСЕГО" localSheetId="2">#REF!,#REF!</definedName>
    <definedName name="T12?item_ext?ЭЭ.ВСЕГО">#REF!,#REF!</definedName>
    <definedName name="T12?L1" localSheetId="0">#REF!</definedName>
    <definedName name="T12?L1" localSheetId="2">#REF!</definedName>
    <definedName name="T12?L1">#REF!</definedName>
    <definedName name="T12?L1.1" localSheetId="0">#REF!</definedName>
    <definedName name="T12?L1.1" localSheetId="2">#REF!</definedName>
    <definedName name="T12?L1.1">#REF!</definedName>
    <definedName name="T12?L10">[2]хозспособ!$J$41,[2]хозспособ!$J$43:$J$45,[2]хозспособ!$J$47,[2]хозспособ!$J$13,[2]хозспособ!$J$15:$J$17,[2]хозспособ!$J$19:$J$21,[2]хозспособ!$J$23,[2]хозспособ!$J$25:$J$27,[2]хозспособ!$J$29,[2]хозспособ!$J$31,[2]хозспособ!$J$33:$J$35,[2]хозспособ!$J$37:$J$39</definedName>
    <definedName name="T12?L2" localSheetId="0">#REF!</definedName>
    <definedName name="T12?L2" localSheetId="2">#REF!</definedName>
    <definedName name="T12?L2">#REF!</definedName>
    <definedName name="T12?L2.1" localSheetId="0">#REF!</definedName>
    <definedName name="T12?L2.1" localSheetId="2">#REF!</definedName>
    <definedName name="T12?L2.1">#REF!</definedName>
    <definedName name="T12?L2.1.x">[3]хозспособ!$A$16:$M$16, [3]хозспособ!$A$14:$M$14, [3]хозспособ!$A$12:$M$12, [3]хозспособ!$A$18:$M$18</definedName>
    <definedName name="T12?L2.x">[3]хозспособ!$A$15:$M$15, [3]хозспособ!$A$13:$M$13, [3]хозспособ!$A$11:$M$11, [3]хозспособ!$A$17:$M$17</definedName>
    <definedName name="T12?L3" localSheetId="0">#REF!</definedName>
    <definedName name="T12?L3" localSheetId="2">#REF!</definedName>
    <definedName name="T12?L3">#REF!</definedName>
    <definedName name="T12?L4" localSheetId="0">#REF!,#REF!,#REF!,#REF!,#REF!,#REF!,#REF!,#REF!,#REF!,#REF!</definedName>
    <definedName name="T12?L4" localSheetId="2">#REF!,#REF!,#REF!,#REF!,#REF!,#REF!,#REF!,#REF!,#REF!,#REF!</definedName>
    <definedName name="T12?L4">#REF!,#REF!,#REF!,#REF!,#REF!,#REF!,#REF!,#REF!,#REF!,#REF!</definedName>
    <definedName name="T12?L5" localSheetId="0">#REF!,#REF!,#REF!,#REF!,#REF!,#REF!,#REF!,#REF!,#REF!,#REF!</definedName>
    <definedName name="T12?L5" localSheetId="2">#REF!,#REF!,#REF!,#REF!,#REF!,#REF!,#REF!,#REF!,#REF!,#REF!</definedName>
    <definedName name="T12?L5">#REF!,#REF!,#REF!,#REF!,#REF!,#REF!,#REF!,#REF!,#REF!,#REF!</definedName>
    <definedName name="T12?L6" localSheetId="0">#REF!,#REF!,#REF!,#REF!,#REF!,#REF!</definedName>
    <definedName name="T12?L6" localSheetId="2">#REF!,#REF!,#REF!,#REF!,#REF!,#REF!</definedName>
    <definedName name="T12?L6">#REF!,#REF!,#REF!,#REF!,#REF!,#REF!</definedName>
    <definedName name="T12?L7" localSheetId="0">#REF!,#REF!,#REF!,#REF!,#REF!,#REF!</definedName>
    <definedName name="T12?L7" localSheetId="2">#REF!,#REF!,#REF!,#REF!,#REF!,#REF!</definedName>
    <definedName name="T12?L7">#REF!,#REF!,#REF!,#REF!,#REF!,#REF!</definedName>
    <definedName name="T12?L8">[2]хозспособ!$H$41,[2]хозспособ!$H$43:$H$45,[2]хозспособ!$H$47,[2]хозспособ!$H$13,[2]хозспособ!$H$15:$H$17,[2]хозспособ!$H$19:$H$21,[2]хозспособ!$H$23,[2]хозспособ!$H$25:$H$27,[2]хозспособ!$H$29,[2]хозспособ!$H$31,[2]хозспособ!$H$33:$H$35,[2]хозспособ!$H$37:$H$39</definedName>
    <definedName name="T12?L9">[2]хозспособ!$I$41,[2]хозспособ!$I$43:$I$45,[2]хозспособ!$I$47,[2]хозспособ!$I$13,[2]хозспособ!$I$15:$I$17,[2]хозспособ!$I$19:$I$21,[2]хозспособ!$I$23,[2]хозспособ!$I$25:$I$27,[2]хозспособ!$I$29,[2]хозспособ!$I$31,[2]хозспособ!$I$33:$I$35,[2]хозспособ!$I$37:$I$39</definedName>
    <definedName name="T12?Name" localSheetId="0">[4]Пр.11!#REF!</definedName>
    <definedName name="T12?Name" localSheetId="2">[4]Пр.11!#REF!</definedName>
    <definedName name="T12?Name">[4]Пр.11!#REF!</definedName>
    <definedName name="T12?Table" localSheetId="0">#REF!</definedName>
    <definedName name="T12?Table" localSheetId="2">#REF!</definedName>
    <definedName name="T12?Table">#REF!</definedName>
    <definedName name="T12?Title" localSheetId="0">#REF!</definedName>
    <definedName name="T12?Title" localSheetId="2">#REF!</definedName>
    <definedName name="T12?Title">#REF!</definedName>
    <definedName name="T12?unit?ГА">[3]хозспособ!$E$16:$I$16, [3]хозспособ!$E$14:$I$14, [3]хозспособ!$E$9:$I$9, [3]хозспособ!$E$12:$I$12, [3]хозспособ!$E$18:$I$18, [3]хозспособ!$E$7:$I$7</definedName>
    <definedName name="T12?unit?ГКАЛ.Ч" localSheetId="0">#REF!,#REF!</definedName>
    <definedName name="T12?unit?ГКАЛ.Ч" localSheetId="2">#REF!,#REF!</definedName>
    <definedName name="T12?unit?ГКАЛ.Ч">#REF!,#REF!</definedName>
    <definedName name="T12?unit?МВТ" localSheetId="0">#REF!,#REF!</definedName>
    <definedName name="T12?unit?МВТ" localSheetId="2">#REF!,#REF!</definedName>
    <definedName name="T12?unit?МВТ">#REF!,#REF!</definedName>
    <definedName name="T12?unit?МКВТЧ" localSheetId="0">#REF!,#REF!</definedName>
    <definedName name="T12?unit?МКВТЧ" localSheetId="2">#REF!,#REF!</definedName>
    <definedName name="T12?unit?МКВТЧ">#REF!,#REF!</definedName>
    <definedName name="T12?unit?ПРЦ" localSheetId="0">[4]Пр.11!#REF!</definedName>
    <definedName name="T12?unit?ПРЦ" localSheetId="2">[4]Пр.11!#REF!</definedName>
    <definedName name="T12?unit?ПРЦ">[4]Пр.11!#REF!</definedName>
    <definedName name="T12?unit?РУБ.ГКАЛ" localSheetId="0">#REF!,#REF!,#REF!,#REF!</definedName>
    <definedName name="T12?unit?РУБ.ГКАЛ" localSheetId="2">#REF!,#REF!,#REF!,#REF!</definedName>
    <definedName name="T12?unit?РУБ.ГКАЛ">#REF!,#REF!,#REF!,#REF!</definedName>
    <definedName name="T12?unit?РУБ.КВТ" localSheetId="0">#REF!,#REF!</definedName>
    <definedName name="T12?unit?РУБ.КВТ" localSheetId="2">#REF!,#REF!</definedName>
    <definedName name="T12?unit?РУБ.КВТ">#REF!,#REF!</definedName>
    <definedName name="T12?unit?РУБ.ТКВТЧ" localSheetId="0">#REF!,#REF!,#REF!,#REF!</definedName>
    <definedName name="T12?unit?РУБ.ТКВТЧ" localSheetId="2">#REF!,#REF!,#REF!,#REF!</definedName>
    <definedName name="T12?unit?РУБ.ТКВТЧ">#REF!,#REF!,#REF!,#REF!</definedName>
    <definedName name="T12?unit?ТГКАЛ" localSheetId="0">#REF!,#REF!</definedName>
    <definedName name="T12?unit?ТГКАЛ" localSheetId="2">#REF!,#REF!</definedName>
    <definedName name="T12?unit?ТГКАЛ">#REF!,#REF!</definedName>
    <definedName name="T12?unit?ТРУБ">[3]хозспособ!$E$15:$I$15, [3]хозспособ!$E$13:$I$13, [3]хозспособ!$E$6:$I$6, [3]хозспособ!$E$8:$I$8, [3]хозспособ!$E$11:$I$11, [3]хозспособ!$E$17:$I$17, [3]хозспособ!$E$20:$I$20</definedName>
    <definedName name="T12?unit?ТРУБ.ГКАЛ.Ч" localSheetId="0">#REF!,#REF!</definedName>
    <definedName name="T12?unit?ТРУБ.ГКАЛ.Ч" localSheetId="2">#REF!,#REF!</definedName>
    <definedName name="T12?unit?ТРУБ.ГКАЛ.Ч">#REF!,#REF!</definedName>
    <definedName name="T12_Copy" localSheetId="0">'[5]пр 11'!#REF!</definedName>
    <definedName name="T12_Copy" localSheetId="2">'[5]пр 11'!#REF!</definedName>
    <definedName name="T12_Copy">'[5]пр 11'!#REF!</definedName>
    <definedName name="T13?axis?ПРД?БАЗ">[3]хозспособ!$I$6:$J$16,[3]хозспособ!$F$6:$G$16</definedName>
    <definedName name="T13?axis?ПРД?ПРЕД">[3]хозспособ!$K$6:$L$16,[3]хозспособ!$D$6:$E$16</definedName>
    <definedName name="T13?axis?ПРД?РЕГ" localSheetId="0">#REF!</definedName>
    <definedName name="T13?axis?ПРД?РЕГ" localSheetId="2">#REF!</definedName>
    <definedName name="T13?axis?ПРД?РЕГ">#REF!</definedName>
    <definedName name="T13?axis?ПФ?ПЛАН">[3]хозспособ!$I$6:$I$16,[3]хозспособ!$D$6:$D$16,[3]хозспособ!$K$6:$K$16,[3]хозспособ!$F$6:$F$16</definedName>
    <definedName name="T13?axis?ПФ?ФАКТ">[3]хозспособ!$J$6:$J$16,[3]хозспособ!$E$6:$E$16,[3]хозспособ!$L$6:$L$16,[3]хозспособ!$G$6:$G$16</definedName>
    <definedName name="T13?Data">[3]хозспособ!$D$6:$L$7, [3]хозспособ!$D$8:$L$8, [3]хозспособ!$D$9:$L$16</definedName>
    <definedName name="T13?item_ext?РОСТ" localSheetId="0">#REF!</definedName>
    <definedName name="T13?item_ext?РОСТ" localSheetId="2">#REF!</definedName>
    <definedName name="T13?item_ext?РОСТ">#REF!</definedName>
    <definedName name="T13?L1.1" localSheetId="0">#REF!</definedName>
    <definedName name="T13?L1.1" localSheetId="2">#REF!</definedName>
    <definedName name="T13?L1.1">#REF!</definedName>
    <definedName name="T13?L1.2" localSheetId="0">#REF!</definedName>
    <definedName name="T13?L1.2" localSheetId="2">#REF!</definedName>
    <definedName name="T13?L1.2">#REF!</definedName>
    <definedName name="T13?L2" localSheetId="0">#REF!</definedName>
    <definedName name="T13?L2" localSheetId="2">#REF!</definedName>
    <definedName name="T13?L2">#REF!</definedName>
    <definedName name="T13?L2.1" localSheetId="0">#REF!</definedName>
    <definedName name="T13?L2.1" localSheetId="2">#REF!</definedName>
    <definedName name="T13?L2.1">#REF!</definedName>
    <definedName name="T13?L2.1.1" localSheetId="0">#REF!</definedName>
    <definedName name="T13?L2.1.1" localSheetId="2">#REF!</definedName>
    <definedName name="T13?L2.1.1">#REF!</definedName>
    <definedName name="T13?L2.1.2" localSheetId="0">#REF!</definedName>
    <definedName name="T13?L2.1.2" localSheetId="2">#REF!</definedName>
    <definedName name="T13?L2.1.2">#REF!</definedName>
    <definedName name="T13?L2.2" localSheetId="0">#REF!</definedName>
    <definedName name="T13?L2.2" localSheetId="2">#REF!</definedName>
    <definedName name="T13?L2.2">#REF!</definedName>
    <definedName name="T13?L2.2.1" localSheetId="0">#REF!</definedName>
    <definedName name="T13?L2.2.1" localSheetId="2">#REF!</definedName>
    <definedName name="T13?L2.2.1">#REF!</definedName>
    <definedName name="T13?L2.2.2" localSheetId="0">#REF!</definedName>
    <definedName name="T13?L2.2.2" localSheetId="2">#REF!</definedName>
    <definedName name="T13?L2.2.2">#REF!</definedName>
    <definedName name="T13?L3" localSheetId="0">#REF!</definedName>
    <definedName name="T13?L3" localSheetId="2">#REF!</definedName>
    <definedName name="T13?L3">#REF!</definedName>
    <definedName name="T13?L4" localSheetId="0">#REF!</definedName>
    <definedName name="T13?L4" localSheetId="2">#REF!</definedName>
    <definedName name="T13?L4">#REF!</definedName>
    <definedName name="T13?Name" localSheetId="0">#REF!</definedName>
    <definedName name="T13?Name" localSheetId="2">#REF!</definedName>
    <definedName name="T13?Name">#REF!</definedName>
    <definedName name="T13?Table" localSheetId="0">#REF!</definedName>
    <definedName name="T13?Table" localSheetId="2">#REF!</definedName>
    <definedName name="T13?Table">#REF!</definedName>
    <definedName name="T13?Title" localSheetId="0">#REF!</definedName>
    <definedName name="T13?Title" localSheetId="2">#REF!</definedName>
    <definedName name="T13?Title">#REF!</definedName>
    <definedName name="T13?unit?МКВТЧ" localSheetId="0">#REF!</definedName>
    <definedName name="T13?unit?МКВТЧ" localSheetId="2">#REF!</definedName>
    <definedName name="T13?unit?МКВТЧ">#REF!</definedName>
    <definedName name="T13?unit?ПРЦ" localSheetId="0">#REF!</definedName>
    <definedName name="T13?unit?ПРЦ" localSheetId="2">#REF!</definedName>
    <definedName name="T13?unit?ПРЦ">#REF!</definedName>
    <definedName name="T13?unit?РУБ.ТМКБ">[3]хозспособ!$D$14:$H$14,[3]хозспособ!$D$11:$H$11</definedName>
    <definedName name="T13?unit?ТГКАЛ" localSheetId="0">#REF!</definedName>
    <definedName name="T13?unit?ТГКАЛ" localSheetId="2">#REF!</definedName>
    <definedName name="T13?unit?ТГКАЛ">#REF!</definedName>
    <definedName name="T13?unit?ТМКБ">[3]хозспособ!$D$13:$H$13,[3]хозспособ!$D$10:$H$10</definedName>
    <definedName name="T13?unit?ТРУБ">[3]хозспособ!$D$12:$H$12,[3]хозспособ!$D$15:$H$16,[3]хозспособ!$D$8:$H$9</definedName>
    <definedName name="T14?axis?R?ВРАС" localSheetId="0">#REF!</definedName>
    <definedName name="T14?axis?R?ВРАС" localSheetId="2">#REF!</definedName>
    <definedName name="T14?axis?R?ВРАС">#REF!</definedName>
    <definedName name="T14?axis?R?ВРАС?" localSheetId="0">#REF!</definedName>
    <definedName name="T14?axis?R?ВРАС?" localSheetId="2">#REF!</definedName>
    <definedName name="T14?axis?R?ВРАС?">#REF!</definedName>
    <definedName name="T14?axis?R?ПЭ" localSheetId="0">#REF!,#REF!</definedName>
    <definedName name="T14?axis?R?ПЭ" localSheetId="2">#REF!,#REF!</definedName>
    <definedName name="T14?axis?R?ПЭ">#REF!,#REF!</definedName>
    <definedName name="T14?axis?R?ПЭ?" localSheetId="0">#REF!,#REF!</definedName>
    <definedName name="T14?axis?R?ПЭ?" localSheetId="2">#REF!,#REF!</definedName>
    <definedName name="T14?axis?R?ПЭ?">#REF!,#REF!</definedName>
    <definedName name="T14?axis?ПРД?БАЗ">[3]хозспособ!$J$6:$K$20,[3]хозспособ!$G$6:$H$20</definedName>
    <definedName name="T14?axis?ПРД?ПРЕД">[3]хозспособ!$L$6:$M$20,[3]хозспособ!$E$6:$F$20</definedName>
    <definedName name="T14?axis?ПРД?РЕГ" localSheetId="0">#REF!</definedName>
    <definedName name="T14?axis?ПРД?РЕГ" localSheetId="2">#REF!</definedName>
    <definedName name="T14?axis?ПРД?РЕГ">#REF!</definedName>
    <definedName name="T14?axis?ПФ?ПЛАН">[3]хозспособ!$G$6:$G$20,[3]хозспособ!$J$6:$J$20,[3]хозспособ!$L$6:$L$20,[3]хозспособ!$E$6:$E$20</definedName>
    <definedName name="T14?axis?ПФ?ФАКТ">[3]хозспособ!$H$6:$H$20,[3]хозспособ!$K$6:$K$20,[3]хозспособ!$M$6:$M$20,[3]хозспособ!$F$6:$F$20</definedName>
    <definedName name="T14?Data">[3]хозспособ!$E$7:$M$18,  [3]хозспособ!$E$20:$M$20</definedName>
    <definedName name="T14?item_ext?ВСЕГО" localSheetId="0">#REF!,#REF!</definedName>
    <definedName name="T14?item_ext?ВСЕГО" localSheetId="2">#REF!,#REF!</definedName>
    <definedName name="T14?item_ext?ВСЕГО">#REF!,#REF!</definedName>
    <definedName name="T14?item_ext?РОСТ" localSheetId="0">#REF!</definedName>
    <definedName name="T14?item_ext?РОСТ" localSheetId="2">#REF!</definedName>
    <definedName name="T14?item_ext?РОСТ">#REF!</definedName>
    <definedName name="T14?L1">[3]хозспособ!$A$13:$M$13, [3]хозспособ!$A$10:$M$10, [3]хозспособ!$A$7:$M$7, [3]хозспособ!$A$16:$M$16</definedName>
    <definedName name="T14?L1.1">[3]хозспособ!$A$14:$M$14, [3]хозспособ!$A$11:$M$11, [3]хозспособ!$A$8:$M$8, [3]хозспособ!$A$17:$M$17</definedName>
    <definedName name="T14?L1.2">[3]хозспособ!$A$15:$M$15, [3]хозспособ!$A$12:$M$12, [3]хозспособ!$A$9:$M$9, [3]хозспособ!$A$18:$M$18</definedName>
    <definedName name="T14?L2" localSheetId="0">#REF!</definedName>
    <definedName name="T14?L2" localSheetId="2">#REF!</definedName>
    <definedName name="T14?L2">#REF!</definedName>
    <definedName name="T14?L3" localSheetId="0">#REF!,#REF!,#REF!,#REF!</definedName>
    <definedName name="T14?L3" localSheetId="2">#REF!,#REF!,#REF!,#REF!</definedName>
    <definedName name="T14?L3">#REF!,#REF!,#REF!,#REF!</definedName>
    <definedName name="T14?L4" localSheetId="0">#REF!,#REF!,#REF!,#REF!</definedName>
    <definedName name="T14?L4" localSheetId="2">#REF!,#REF!,#REF!,#REF!</definedName>
    <definedName name="T14?L4">#REF!,#REF!,#REF!,#REF!</definedName>
    <definedName name="T14?L5" localSheetId="0">#REF!,#REF!,#REF!,#REF!</definedName>
    <definedName name="T14?L5" localSheetId="2">#REF!,#REF!,#REF!,#REF!</definedName>
    <definedName name="T14?L5">#REF!,#REF!,#REF!,#REF!</definedName>
    <definedName name="T14?Name" localSheetId="0">#REF!</definedName>
    <definedName name="T14?Name" localSheetId="2">#REF!</definedName>
    <definedName name="T14?Name">#REF!</definedName>
    <definedName name="T14?Table" localSheetId="0">#REF!</definedName>
    <definedName name="T14?Table" localSheetId="2">#REF!</definedName>
    <definedName name="T14?Table">#REF!</definedName>
    <definedName name="T14?Title" localSheetId="0">#REF!</definedName>
    <definedName name="T14?Title" localSheetId="2">#REF!</definedName>
    <definedName name="T14?Title">#REF!</definedName>
    <definedName name="T14?unit?ПРЦ">[3]хозспособ!$E$15:$I$15, [3]хозспособ!$E$12:$I$12, [3]хозспособ!$E$9:$I$9, [3]хозспособ!$E$18:$I$18, [3]хозспособ!$J$6:$M$20</definedName>
    <definedName name="T14?unit?ТРУБ">[3]хозспособ!$E$13:$I$14, [3]хозспособ!$E$10:$I$11, [3]хозспособ!$E$7:$I$8, [3]хозспособ!$E$16:$I$17, [3]хозспособ!$E$20:$I$20</definedName>
    <definedName name="T14_Copy" localSheetId="0">'[5]пр 7'!#REF!</definedName>
    <definedName name="T14_Copy" localSheetId="2">'[5]пр 7'!#REF!</definedName>
    <definedName name="T14_Copy">'[5]пр 7'!#REF!</definedName>
    <definedName name="T15?axis?ПРД?БАЗ">[3]хозспособ!$I$6:$J$11,[3]хозспособ!$F$6:$G$11</definedName>
    <definedName name="T15?axis?ПРД?ПРЕД">[3]хозспособ!$K$6:$L$11,[3]хозспособ!$D$6:$E$11</definedName>
    <definedName name="T15?axis?ПРД?РЕГ" localSheetId="0">#REF!</definedName>
    <definedName name="T15?axis?ПРД?РЕГ" localSheetId="2">#REF!</definedName>
    <definedName name="T15?axis?ПРД?РЕГ">#REF!</definedName>
    <definedName name="T15?axis?ПФ?ПЛАН">[3]хозспособ!$I$6:$I$11,[3]хозспособ!$D$6:$D$11,[3]хозспособ!$K$6:$K$11,[3]хозспособ!$F$6:$F$11</definedName>
    <definedName name="T15?axis?ПФ?ФАКТ">[3]хозспособ!$J$6:$J$11,[3]хозспособ!$E$6:$E$11,[3]хозспособ!$L$6:$L$11,[3]хозспособ!$G$6:$G$11</definedName>
    <definedName name="T15?Data" localSheetId="0">#REF!</definedName>
    <definedName name="T15?Data" localSheetId="2">#REF!</definedName>
    <definedName name="T15?Data">#REF!</definedName>
    <definedName name="T15?item_ext?РОСТ" localSheetId="0">[4]Пр.21!#REF!</definedName>
    <definedName name="T15?item_ext?РОСТ" localSheetId="2">[4]Пр.21!#REF!</definedName>
    <definedName name="T15?item_ext?РОСТ">[4]Пр.21!#REF!</definedName>
    <definedName name="T15?L1" localSheetId="0">#REF!</definedName>
    <definedName name="T15?L1" localSheetId="2">#REF!</definedName>
    <definedName name="T15?L1">#REF!</definedName>
    <definedName name="T15?L2" localSheetId="0">#REF!</definedName>
    <definedName name="T15?L2" localSheetId="2">#REF!</definedName>
    <definedName name="T15?L2">#REF!</definedName>
    <definedName name="T15?L3" localSheetId="0">#REF!</definedName>
    <definedName name="T15?L3" localSheetId="2">#REF!</definedName>
    <definedName name="T15?L3">#REF!</definedName>
    <definedName name="T15?L4" localSheetId="0">#REF!</definedName>
    <definedName name="T15?L4" localSheetId="2">#REF!</definedName>
    <definedName name="T15?L4">#REF!</definedName>
    <definedName name="T15?L5" localSheetId="0">#REF!</definedName>
    <definedName name="T15?L5" localSheetId="2">#REF!</definedName>
    <definedName name="T15?L5">#REF!</definedName>
    <definedName name="T15?L6" localSheetId="0">#REF!</definedName>
    <definedName name="T15?L6" localSheetId="2">#REF!</definedName>
    <definedName name="T15?L6">#REF!</definedName>
    <definedName name="T15?Name" localSheetId="0">[4]Пр.21!#REF!</definedName>
    <definedName name="T15?Name" localSheetId="2">[4]Пр.21!#REF!</definedName>
    <definedName name="T15?Name">[4]Пр.21!#REF!</definedName>
    <definedName name="T15?Table" localSheetId="0">#REF!</definedName>
    <definedName name="T15?Table" localSheetId="2">#REF!</definedName>
    <definedName name="T15?Table">#REF!</definedName>
    <definedName name="T15?Title" localSheetId="0">#REF!</definedName>
    <definedName name="T15?Title" localSheetId="2">#REF!</definedName>
    <definedName name="T15?Title">#REF!</definedName>
    <definedName name="T15?unit?ПРЦ" localSheetId="0">[4]Пр.21!#REF!</definedName>
    <definedName name="T15?unit?ПРЦ" localSheetId="2">[4]Пр.21!#REF!</definedName>
    <definedName name="T15?unit?ПРЦ">[4]Пр.21!#REF!</definedName>
    <definedName name="T15?unit?ТРУБ" localSheetId="0">#REF!</definedName>
    <definedName name="T15?unit?ТРУБ" localSheetId="2">#REF!</definedName>
    <definedName name="T15?unit?ТРУБ">#REF!</definedName>
    <definedName name="T16?axis?R?ДОГОВОР">[3]хозспособ!$E$40:$M$40,[3]хозспособ!$E$60:$M$60,[3]хозспособ!$E$36:$M$36,[3]хозспособ!$E$32:$M$32,[3]хозспособ!$E$28:$M$28,[3]хозспособ!$E$24:$M$24,[3]хозспособ!$E$68:$M$68,[3]хозспособ!$E$56:$M$56,[3]хозспособ!$E$20:$M$20,P1_T16?axis?R?ДОГОВОР</definedName>
    <definedName name="T16?axis?R?ДОГОВОР?">[3]хозспособ!$A$8,[3]хозспособ!$A$12,[3]хозспособ!$A$16,P1_T16?axis?R?ДОГОВОР?</definedName>
    <definedName name="T16?axis?R?ОРГ" localSheetId="0">#REF!</definedName>
    <definedName name="T16?axis?R?ОРГ" localSheetId="2">#REF!</definedName>
    <definedName name="T16?axis?R?ОРГ">#REF!</definedName>
    <definedName name="T16?axis?R?ОРГ?" localSheetId="0">#REF!</definedName>
    <definedName name="T16?axis?R?ОРГ?" localSheetId="2">#REF!</definedName>
    <definedName name="T16?axis?R?ОРГ?">#REF!</definedName>
    <definedName name="T16?axis?ПРД?БАЗ">[3]хозспособ!$J$6:$K$88,               [3]хозспособ!$G$6:$H$88</definedName>
    <definedName name="T16?axis?ПРД?ПРЕД">[3]хозспособ!$L$6:$M$88,               [3]хозспособ!$E$6:$F$88</definedName>
    <definedName name="T16?axis?ПРД?РЕГ" localSheetId="0">#REF!</definedName>
    <definedName name="T16?axis?ПРД?РЕГ" localSheetId="2">#REF!</definedName>
    <definedName name="T16?axis?ПРД?РЕГ">#REF!</definedName>
    <definedName name="T16?axis?ПФ?ПЛАН">[3]хозспособ!$J$6:$J$88,               [3]хозспособ!$E$6:$E$88,               [3]хозспособ!$L$6:$L$88,               [3]хозспособ!$G$6:$G$88</definedName>
    <definedName name="T16?axis?ПФ?ФАКТ">[3]хозспособ!$K$6:$K$88,               [3]хозспособ!$F$6:$F$88,               [3]хозспособ!$M$6:$M$88,               [3]хозспособ!$H$6:$H$88</definedName>
    <definedName name="T16?Data" localSheetId="0">#REF!</definedName>
    <definedName name="T16?Data" localSheetId="2">#REF!</definedName>
    <definedName name="T16?Data">#REF!</definedName>
    <definedName name="T16?item_ext?РОСТ" localSheetId="0">#REF!</definedName>
    <definedName name="T16?item_ext?РОСТ" localSheetId="2">#REF!</definedName>
    <definedName name="T16?item_ext?РОСТ">#REF!</definedName>
    <definedName name="T16?L1">[3]хозспособ!$A$38:$M$38,[3]хозспособ!$A$58:$M$58,[3]хозспособ!$A$34:$M$34,[3]хозспособ!$A$30:$M$30,[3]хозспособ!$A$26:$M$26,[3]хозспособ!$A$22:$M$22,[3]хозспособ!$A$66:$M$66,[3]хозспособ!$A$54:$M$54,[3]хозспособ!$A$18:$M$18,P1_T16?L1</definedName>
    <definedName name="T16?L1.x">[3]хозспособ!$A$40:$M$40,[3]хозспособ!$A$60:$M$60,[3]хозспособ!$A$36:$M$36,[3]хозспособ!$A$32:$M$32,[3]хозспособ!$A$28:$M$28,[3]хозспособ!$A$24:$M$24,[3]хозспособ!$A$68:$M$68,[3]хозспособ!$A$56:$M$56,[3]хозспособ!$A$20:$M$20,P1_T16?L1.x</definedName>
    <definedName name="T16?L2" localSheetId="0">#REF!</definedName>
    <definedName name="T16?L2" localSheetId="2">#REF!</definedName>
    <definedName name="T16?L2">#REF!</definedName>
    <definedName name="T16?Name" localSheetId="0">#REF!</definedName>
    <definedName name="T16?Name" localSheetId="2">#REF!</definedName>
    <definedName name="T16?Name">#REF!</definedName>
    <definedName name="T16?Table" localSheetId="0">#REF!</definedName>
    <definedName name="T16?Table" localSheetId="2">#REF!</definedName>
    <definedName name="T16?Table">#REF!</definedName>
    <definedName name="T16?Title" localSheetId="0">#REF!</definedName>
    <definedName name="T16?Title" localSheetId="2">#REF!</definedName>
    <definedName name="T16?Title">#REF!</definedName>
    <definedName name="T16?unit?ПРЦ" localSheetId="0">#REF!</definedName>
    <definedName name="T16?unit?ПРЦ" localSheetId="2">#REF!</definedName>
    <definedName name="T16?unit?ПРЦ">#REF!</definedName>
    <definedName name="T16?unit?РУБ.ЧЕЛ" localSheetId="0">#REF!,#REF!,#REF!,#REF!,#REF!,#REF!,#REF!,#REF!,#REF!,#REF!</definedName>
    <definedName name="T16?unit?РУБ.ЧЕЛ" localSheetId="2">#REF!,#REF!,#REF!,#REF!,#REF!,#REF!,#REF!,#REF!,#REF!,#REF!</definedName>
    <definedName name="T16?unit?РУБ.ЧЕЛ">#REF!,#REF!,#REF!,#REF!,#REF!,#REF!,#REF!,#REF!,#REF!,#REF!</definedName>
    <definedName name="T16?unit?ТРУБ" localSheetId="0">#REF!</definedName>
    <definedName name="T16?unit?ТРУБ" localSheetId="2">#REF!</definedName>
    <definedName name="T16?unit?ТРУБ">#REF!</definedName>
    <definedName name="T16?unit?ЧЕЛ" localSheetId="0">#REF!,#REF!,#REF!</definedName>
    <definedName name="T16?unit?ЧЕЛ" localSheetId="2">#REF!,#REF!,#REF!</definedName>
    <definedName name="T16?unit?ЧЕЛ">#REF!,#REF!,#REF!</definedName>
    <definedName name="T16_Copy" localSheetId="0">#REF!</definedName>
    <definedName name="T16_Copy" localSheetId="2">#REF!</definedName>
    <definedName name="T16_Copy">#REF!</definedName>
    <definedName name="T16_Copy2" localSheetId="0">#REF!</definedName>
    <definedName name="T16_Copy2" localSheetId="2">#REF!</definedName>
    <definedName name="T16_Copy2">#REF!</definedName>
    <definedName name="T17.1?axis?C?НП">[3]хозспособ!$E$6:$L$16, [3]хозспособ!$E$18:$L$28</definedName>
    <definedName name="T17.1?axis?C?НП?" localSheetId="0">#REF!</definedName>
    <definedName name="T17.1?axis?C?НП?" localSheetId="2">#REF!</definedName>
    <definedName name="T17.1?axis?C?НП?">#REF!</definedName>
    <definedName name="T17.1?axis?ПРД?БАЗ" localSheetId="0">#REF!</definedName>
    <definedName name="T17.1?axis?ПРД?БАЗ" localSheetId="2">#REF!</definedName>
    <definedName name="T17.1?axis?ПРД?БАЗ">#REF!</definedName>
    <definedName name="T17.1?axis?ПРД?РЕГ" localSheetId="0">#REF!</definedName>
    <definedName name="T17.1?axis?ПРД?РЕГ" localSheetId="2">#REF!</definedName>
    <definedName name="T17.1?axis?ПРД?РЕГ">#REF!</definedName>
    <definedName name="T17.1?Data">[3]хозспособ!$E$6:$L$16, [3]хозспособ!$N$6:$N$16, [3]хозспособ!$E$18:$L$28, [3]хозспособ!$N$18:$N$28</definedName>
    <definedName name="T17.1?item_ext?ВСЕГО">[3]хозспособ!$N$6:$N$16, [3]хозспособ!$N$18:$N$28</definedName>
    <definedName name="T17.1?L1">[3]хозспособ!$A$6:$N$6, [3]хозспособ!$A$18:$N$18</definedName>
    <definedName name="T17.1?L2">[3]хозспособ!$A$7:$N$7, [3]хозспособ!$A$19:$N$19</definedName>
    <definedName name="T17.1?L3">[3]хозспособ!$A$8:$N$8, [3]хозспособ!$A$20:$N$20</definedName>
    <definedName name="T17.1?L3.1">[3]хозспособ!$A$9:$N$9, [3]хозспособ!$A$21:$N$21</definedName>
    <definedName name="T17.1?L4">[3]хозспособ!$A$10:$N$10, [3]хозспособ!$A$22:$N$22</definedName>
    <definedName name="T17.1?L4.1">[3]хозспособ!$A$11:$N$11, [3]хозспособ!$A$23:$N$23</definedName>
    <definedName name="T17.1?L5">[3]хозспособ!$A$12:$N$12, [3]хозспособ!$A$24:$N$24</definedName>
    <definedName name="T17.1?L5.1">[3]хозспособ!$A$13:$N$13, [3]хозспособ!$A$25:$N$25</definedName>
    <definedName name="T17.1?L6">[3]хозспособ!$A$14:$N$14, [3]хозспособ!$A$26:$N$26</definedName>
    <definedName name="T17.1?L7">[3]хозспособ!$A$15:$N$15, [3]хозспособ!$A$27:$N$27</definedName>
    <definedName name="T17.1?L8">[3]хозспособ!$A$16:$N$16, [3]хозспособ!$A$28:$N$28</definedName>
    <definedName name="T17.1?Name" localSheetId="0">#REF!</definedName>
    <definedName name="T17.1?Name" localSheetId="2">#REF!</definedName>
    <definedName name="T17.1?Name">#REF!</definedName>
    <definedName name="T17.1?Table" localSheetId="0">#REF!</definedName>
    <definedName name="T17.1?Table" localSheetId="2">#REF!</definedName>
    <definedName name="T17.1?Table">#REF!</definedName>
    <definedName name="T17.1?Title" localSheetId="0">#REF!</definedName>
    <definedName name="T17.1?Title" localSheetId="2">#REF!</definedName>
    <definedName name="T17.1?Title">#REF!</definedName>
    <definedName name="T17.1?unit?РУБ">[3]хозспособ!$D$9:$N$9, [3]хозспособ!$D$11:$N$11, [3]хозспособ!$D$13:$N$13, [3]хозспособ!$D$21:$N$21, [3]хозспособ!$D$23:$N$23, [3]хозспособ!$D$25:$N$25</definedName>
    <definedName name="T17.1?unit?ТРУБ">[3]хозспособ!$D$8:$N$8, [3]хозспособ!$D$10:$N$10, [3]хозспособ!$D$12:$N$12, [3]хозспособ!$D$14:$N$16, [3]хозспособ!$D$20:$N$20, [3]хозспособ!$D$22:$N$22, [3]хозспособ!$D$24:$N$24, [3]хозспособ!$D$26:$N$28</definedName>
    <definedName name="T17.1?unit?ЧДН">[3]хозспособ!$D$7:$N$7, [3]хозспособ!$D$19:$N$19</definedName>
    <definedName name="T17.1?unit?ЧЕЛ">[3]хозспособ!$D$18:$N$18, [3]хозспособ!$D$6:$N$6</definedName>
    <definedName name="T17.1_Copy" localSheetId="0">#REF!</definedName>
    <definedName name="T17.1_Copy" localSheetId="2">#REF!</definedName>
    <definedName name="T17.1_Copy">#REF!</definedName>
    <definedName name="T17?axis?ПРД?БАЗ">[3]хозспособ!$I$6:$J$13,[3]хозспособ!$F$6:$G$13</definedName>
    <definedName name="T17?axis?ПРД?ПРЕД">[3]хозспособ!$K$6:$L$13,[3]хозспособ!$D$6:$E$13</definedName>
    <definedName name="T17?axis?ПРД?РЕГ" localSheetId="0">#REF!</definedName>
    <definedName name="T17?axis?ПРД?РЕГ" localSheetId="2">#REF!</definedName>
    <definedName name="T17?axis?ПРД?РЕГ">#REF!</definedName>
    <definedName name="T17?axis?ПФ?ПЛАН">[3]хозспособ!$I$6:$I$13,[3]хозспособ!$D$6:$D$13,[3]хозспособ!$K$6:$K$13,[3]хозспособ!$F$6:$F$13</definedName>
    <definedName name="T17?axis?ПФ?ФАКТ">[3]хозспособ!$J$6:$J$13,[3]хозспособ!$E$6:$E$13,[3]хозспособ!$L$6:$L$13,[3]хозспособ!$G$6:$G$13</definedName>
    <definedName name="T17?Data" localSheetId="0">#REF!</definedName>
    <definedName name="T17?Data" localSheetId="2">#REF!</definedName>
    <definedName name="T17?Data">#REF!</definedName>
    <definedName name="T17?item_ext?РОСТ" localSheetId="0">#REF!</definedName>
    <definedName name="T17?item_ext?РОСТ" localSheetId="2">#REF!</definedName>
    <definedName name="T17?item_ext?РОСТ">#REF!</definedName>
    <definedName name="T17?L1" localSheetId="0">#REF!</definedName>
    <definedName name="T17?L1" localSheetId="2">#REF!</definedName>
    <definedName name="T17?L1">#REF!</definedName>
    <definedName name="T17?L2" localSheetId="0">#REF!</definedName>
    <definedName name="T17?L2" localSheetId="2">#REF!</definedName>
    <definedName name="T17?L2">#REF!</definedName>
    <definedName name="T17?L3" localSheetId="0">#REF!</definedName>
    <definedName name="T17?L3" localSheetId="2">#REF!</definedName>
    <definedName name="T17?L3">#REF!</definedName>
    <definedName name="T17?L4" localSheetId="0">#REF!</definedName>
    <definedName name="T17?L4" localSheetId="2">#REF!</definedName>
    <definedName name="T17?L4">#REF!</definedName>
    <definedName name="T17?L5" localSheetId="0">#REF!</definedName>
    <definedName name="T17?L5" localSheetId="2">#REF!</definedName>
    <definedName name="T17?L5">#REF!</definedName>
    <definedName name="T17?L6" localSheetId="0">#REF!</definedName>
    <definedName name="T17?L6" localSheetId="2">#REF!</definedName>
    <definedName name="T17?L6">#REF!</definedName>
    <definedName name="T17?L7" localSheetId="0">#REF!</definedName>
    <definedName name="T17?L7" localSheetId="2">#REF!</definedName>
    <definedName name="T17?L7">#REF!</definedName>
    <definedName name="T17?L8" localSheetId="0">#REF!</definedName>
    <definedName name="T17?L8" localSheetId="2">#REF!</definedName>
    <definedName name="T17?L8">#REF!</definedName>
    <definedName name="T17?Name" localSheetId="0">#REF!</definedName>
    <definedName name="T17?Name" localSheetId="2">#REF!</definedName>
    <definedName name="T17?Name">#REF!</definedName>
    <definedName name="T17?Table" localSheetId="0">#REF!</definedName>
    <definedName name="T17?Table" localSheetId="2">#REF!</definedName>
    <definedName name="T17?Table">#REF!</definedName>
    <definedName name="T17?Title" localSheetId="0">#REF!</definedName>
    <definedName name="T17?Title" localSheetId="2">#REF!</definedName>
    <definedName name="T17?Title">#REF!</definedName>
    <definedName name="T17?unit?ТРУБ" localSheetId="0">#REF!</definedName>
    <definedName name="T17?unit?ТРУБ" localSheetId="2">#REF!</definedName>
    <definedName name="T17?unit?ТРУБ">#REF!</definedName>
    <definedName name="T17?unit?ЧДН" localSheetId="0">#REF!</definedName>
    <definedName name="T17?unit?ЧДН" localSheetId="2">#REF!</definedName>
    <definedName name="T17?unit?ЧДН">#REF!</definedName>
    <definedName name="T17?unit?ЧЕЛ" localSheetId="0">#REF!</definedName>
    <definedName name="T17?unit?ЧЕЛ" localSheetId="2">#REF!</definedName>
    <definedName name="T17?unit?ЧЕЛ">#REF!</definedName>
    <definedName name="T18.1?axis?R?ВРАС" localSheetId="0">#REF!,#REF!</definedName>
    <definedName name="T18.1?axis?R?ВРАС" localSheetId="2">#REF!,#REF!</definedName>
    <definedName name="T18.1?axis?R?ВРАС">#REF!,#REF!</definedName>
    <definedName name="T18.1?axis?R?ВРАС?" localSheetId="0">#REF!,#REF!</definedName>
    <definedName name="T18.1?axis?R?ВРАС?" localSheetId="2">#REF!,#REF!</definedName>
    <definedName name="T18.1?axis?R?ВРАС?">#REF!,#REF!</definedName>
    <definedName name="T18.1?axis?ПРД?БАЗ">[2]хозспособ!$T$8:$T$50,[2]хозспособ!$R$8:$R$50,[2]хозспособ!$P$8:$P$50,[2]хозспособ!$N$8:$N$50,[2]хозспособ!$L$8:$L$50,[2]хозспособ!$J$8:$J$50,[2]хозспособ!$H$8:$H$50,[2]хозспособ!$F$8:$F$50,[2]хозспособ!$C$8:$C$50,[2]хозспособ!$V$8:$V$50</definedName>
    <definedName name="T18.1?axis?ПРД?РЕГ">[2]хозспособ!$U$8:$U$50,[2]хозспособ!$S$8:$S$50,[2]хозспособ!$Q$8:$Q$50,[2]хозспособ!$O$8:$O$50,[2]хозспособ!$M$8:$M$50,[2]хозспособ!$K$8:$K$50,[2]хозспособ!$I$8:$I$50,[2]хозспособ!$G$8:$G$50,[2]хозспособ!$D$8:$D$50,[2]хозспособ!$W$8:$W$50</definedName>
    <definedName name="T18.1?Data">P1_T18.1?Data,P2_T18.1?Data</definedName>
    <definedName name="T18.1?L1" localSheetId="0">#REF!,#REF!</definedName>
    <definedName name="T18.1?L1" localSheetId="2">#REF!,#REF!</definedName>
    <definedName name="T18.1?L1">#REF!,#REF!</definedName>
    <definedName name="T18.1?L10" localSheetId="0">#REF!,#REF!</definedName>
    <definedName name="T18.1?L10" localSheetId="2">#REF!,#REF!</definedName>
    <definedName name="T18.1?L10">#REF!,#REF!</definedName>
    <definedName name="T18.1?L11" localSheetId="0">#REF!,#REF!</definedName>
    <definedName name="T18.1?L11" localSheetId="2">#REF!,#REF!</definedName>
    <definedName name="T18.1?L11">#REF!,#REF!</definedName>
    <definedName name="T18.1?L12" localSheetId="0">#REF!,#REF!</definedName>
    <definedName name="T18.1?L12" localSheetId="2">#REF!,#REF!</definedName>
    <definedName name="T18.1?L12">#REF!,#REF!</definedName>
    <definedName name="T18.1?L13" localSheetId="0">#REF!,#REF!</definedName>
    <definedName name="T18.1?L13" localSheetId="2">#REF!,#REF!</definedName>
    <definedName name="T18.1?L13">#REF!,#REF!</definedName>
    <definedName name="T18.1?L14" localSheetId="0">#REF!,#REF!</definedName>
    <definedName name="T18.1?L14" localSheetId="2">#REF!,#REF!</definedName>
    <definedName name="T18.1?L14">#REF!,#REF!</definedName>
    <definedName name="T18.1?L15" localSheetId="0">#REF!,#REF!</definedName>
    <definedName name="T18.1?L15" localSheetId="2">#REF!,#REF!</definedName>
    <definedName name="T18.1?L15">#REF!,#REF!</definedName>
    <definedName name="T18.1?L15.1" localSheetId="0">#REF!,#REF!</definedName>
    <definedName name="T18.1?L15.1" localSheetId="2">#REF!,#REF!</definedName>
    <definedName name="T18.1?L15.1">#REF!,#REF!</definedName>
    <definedName name="T18.1?L15.1.1" localSheetId="0">#REF!,#REF!</definedName>
    <definedName name="T18.1?L15.1.1" localSheetId="2">#REF!,#REF!</definedName>
    <definedName name="T18.1?L15.1.1">#REF!,#REF!</definedName>
    <definedName name="T18.1?L15.1.2" localSheetId="0">#REF!,#REF!</definedName>
    <definedName name="T18.1?L15.1.2" localSheetId="2">#REF!,#REF!</definedName>
    <definedName name="T18.1?L15.1.2">#REF!,#REF!</definedName>
    <definedName name="T18.1?L16" localSheetId="0">#REF!,#REF!</definedName>
    <definedName name="T18.1?L16" localSheetId="2">#REF!,#REF!</definedName>
    <definedName name="T18.1?L16">#REF!,#REF!</definedName>
    <definedName name="T18.1?L16.1" localSheetId="0">#REF!,#REF!</definedName>
    <definedName name="T18.1?L16.1" localSheetId="2">#REF!,#REF!</definedName>
    <definedName name="T18.1?L16.1">#REF!,#REF!</definedName>
    <definedName name="T18.1?L2" localSheetId="0">#REF!,#REF!</definedName>
    <definedName name="T18.1?L2" localSheetId="2">#REF!,#REF!</definedName>
    <definedName name="T18.1?L2">#REF!,#REF!</definedName>
    <definedName name="T18.1?L3" localSheetId="0">#REF!,#REF!</definedName>
    <definedName name="T18.1?L3" localSheetId="2">#REF!,#REF!</definedName>
    <definedName name="T18.1?L3">#REF!,#REF!</definedName>
    <definedName name="T18.1?L4" localSheetId="0">#REF!,#REF!</definedName>
    <definedName name="T18.1?L4" localSheetId="2">#REF!,#REF!</definedName>
    <definedName name="T18.1?L4">#REF!,#REF!</definedName>
    <definedName name="T18.1?L5" localSheetId="0">#REF!,#REF!</definedName>
    <definedName name="T18.1?L5" localSheetId="2">#REF!,#REF!</definedName>
    <definedName name="T18.1?L5">#REF!,#REF!</definedName>
    <definedName name="T18.1?L6" localSheetId="0">#REF!,#REF!</definedName>
    <definedName name="T18.1?L6" localSheetId="2">#REF!,#REF!</definedName>
    <definedName name="T18.1?L6">#REF!,#REF!</definedName>
    <definedName name="T18.1?L6.1" localSheetId="0">#REF!,#REF!</definedName>
    <definedName name="T18.1?L6.1" localSheetId="2">#REF!,#REF!</definedName>
    <definedName name="T18.1?L6.1">#REF!,#REF!</definedName>
    <definedName name="T18.1?L6.2" localSheetId="0">#REF!,#REF!</definedName>
    <definedName name="T18.1?L6.2" localSheetId="2">#REF!,#REF!</definedName>
    <definedName name="T18.1?L6.2">#REF!,#REF!</definedName>
    <definedName name="T18.1?L6.3" localSheetId="0">#REF!,#REF!</definedName>
    <definedName name="T18.1?L6.3" localSheetId="2">#REF!,#REF!</definedName>
    <definedName name="T18.1?L6.3">#REF!,#REF!</definedName>
    <definedName name="T18.1?L7" localSheetId="0">#REF!,#REF!</definedName>
    <definedName name="T18.1?L7" localSheetId="2">#REF!,#REF!</definedName>
    <definedName name="T18.1?L7">#REF!,#REF!</definedName>
    <definedName name="T18.1?L8" localSheetId="0">#REF!,#REF!</definedName>
    <definedName name="T18.1?L8" localSheetId="2">#REF!,#REF!</definedName>
    <definedName name="T18.1?L8">#REF!,#REF!</definedName>
    <definedName name="T18.1?L9" localSheetId="0">#REF!,#REF!</definedName>
    <definedName name="T18.1?L9" localSheetId="2">#REF!,#REF!</definedName>
    <definedName name="T18.1?L9">#REF!,#REF!</definedName>
    <definedName name="T18.1?L9.1" localSheetId="0">#REF!,#REF!</definedName>
    <definedName name="T18.1?L9.1" localSheetId="2">#REF!,#REF!</definedName>
    <definedName name="T18.1?L9.1">#REF!,#REF!</definedName>
    <definedName name="T18.1?L9.2" localSheetId="0">#REF!,#REF!</definedName>
    <definedName name="T18.1?L9.2" localSheetId="2">#REF!,#REF!</definedName>
    <definedName name="T18.1?L9.2">#REF!,#REF!</definedName>
    <definedName name="T18.1?L9.3" localSheetId="0">#REF!,#REF!</definedName>
    <definedName name="T18.1?L9.3" localSheetId="2">#REF!,#REF!</definedName>
    <definedName name="T18.1?L9.3">#REF!,#REF!</definedName>
    <definedName name="T18.1?L9.4" localSheetId="0">#REF!,#REF!</definedName>
    <definedName name="T18.1?L9.4" localSheetId="2">#REF!,#REF!</definedName>
    <definedName name="T18.1?L9.4">#REF!,#REF!</definedName>
    <definedName name="T18.1?L9.5" localSheetId="0">#REF!,#REF!</definedName>
    <definedName name="T18.1?L9.5" localSheetId="2">#REF!,#REF!</definedName>
    <definedName name="T18.1?L9.5">#REF!,#REF!</definedName>
    <definedName name="T18.1?L9.5.x" localSheetId="0">#REF!,#REF!</definedName>
    <definedName name="T18.1?L9.5.x" localSheetId="2">#REF!,#REF!</definedName>
    <definedName name="T18.1?L9.5.x">#REF!,#REF!</definedName>
    <definedName name="T18.1?L9.6" localSheetId="0">#REF!,#REF!</definedName>
    <definedName name="T18.1?L9.6" localSheetId="2">#REF!,#REF!</definedName>
    <definedName name="T18.1?L9.6">#REF!,#REF!</definedName>
    <definedName name="T18.1?L9.6.x" localSheetId="0">#REF!,#REF!</definedName>
    <definedName name="T18.1?L9.6.x" localSheetId="2">#REF!,#REF!</definedName>
    <definedName name="T18.1?L9.6.x">#REF!,#REF!</definedName>
    <definedName name="T18.2?axis?R?ВРАС" localSheetId="0">#REF!,#REF!</definedName>
    <definedName name="T18.2?axis?R?ВРАС" localSheetId="2">#REF!,#REF!</definedName>
    <definedName name="T18.2?axis?R?ВРАС">#REF!,#REF!</definedName>
    <definedName name="T18.2?axis?R?ВРАС?" localSheetId="0">#REF!,#REF!</definedName>
    <definedName name="T18.2?axis?R?ВРАС?" localSheetId="2">#REF!,#REF!</definedName>
    <definedName name="T18.2?axis?R?ВРАС?">#REF!,#REF!</definedName>
    <definedName name="T18.2?axis?R?НАП" localSheetId="0">#REF!,#REF!</definedName>
    <definedName name="T18.2?axis?R?НАП" localSheetId="2">#REF!,#REF!</definedName>
    <definedName name="T18.2?axis?R?НАП">#REF!,#REF!</definedName>
    <definedName name="T18.2?axis?R?НАП?" localSheetId="0">#REF!,#REF!</definedName>
    <definedName name="T18.2?axis?R?НАП?" localSheetId="2">#REF!,#REF!</definedName>
    <definedName name="T18.2?axis?R?НАП?">#REF!,#REF!</definedName>
    <definedName name="T18.2?Data" localSheetId="0">#REF!,#REF!,#REF!,#REF!,#REF!,#REF!,#REF!,#REF!,#REF!</definedName>
    <definedName name="T18.2?Data" localSheetId="2">#REF!,#REF!,#REF!,#REF!,#REF!,#REF!,#REF!,#REF!,#REF!</definedName>
    <definedName name="T18.2?Data">#REF!,#REF!,#REF!,#REF!,#REF!,#REF!,#REF!,#REF!,#REF!</definedName>
    <definedName name="T18.2?item_ext?ВСЕГО" localSheetId="0">#REF!,#REF!</definedName>
    <definedName name="T18.2?item_ext?ВСЕГО" localSheetId="2">#REF!,#REF!</definedName>
    <definedName name="T18.2?item_ext?ВСЕГО">#REF!,#REF!</definedName>
    <definedName name="T18.2?item_ext?СБЫТ" localSheetId="0">#REF!,#REF!</definedName>
    <definedName name="T18.2?item_ext?СБЫТ" localSheetId="2">#REF!,#REF!</definedName>
    <definedName name="T18.2?item_ext?СБЫТ">#REF!,#REF!</definedName>
    <definedName name="T18?axis?R?ВРАС" localSheetId="0">#REF!,#REF!</definedName>
    <definedName name="T18?axis?R?ВРАС" localSheetId="2">#REF!,#REF!</definedName>
    <definedName name="T18?axis?R?ВРАС">#REF!,#REF!</definedName>
    <definedName name="T18?axis?R?ВРАС?" localSheetId="0">#REF!,#REF!</definedName>
    <definedName name="T18?axis?R?ВРАС?" localSheetId="2">#REF!,#REF!</definedName>
    <definedName name="T18?axis?R?ВРАС?">#REF!,#REF!</definedName>
    <definedName name="T18?axis?R?ДОГОВОР">[3]хозспособ!$D$14:$L$16,[3]хозспособ!$D$20:$L$22,[3]хозспособ!$D$26:$L$28,[3]хозспособ!$D$32:$L$34,[3]хозспособ!$D$38:$L$40,[3]хозспособ!$D$8:$L$10</definedName>
    <definedName name="T18?axis?R?ДОГОВОР?">[3]хозспособ!$B$14:$B$16,[3]хозспособ!$B$20:$B$22,[3]хозспособ!$B$26:$B$28,[3]хозспособ!$B$32:$B$34,[3]хозспособ!$B$38:$B$40,[3]хозспособ!$B$8:$B$10</definedName>
    <definedName name="T18?axis?ПРД?БАЗ">[3]хозспособ!$I$6:$J$42,[3]хозспособ!$F$6:$G$42</definedName>
    <definedName name="T18?axis?ПРД?ПРЕД">[3]хозспособ!$K$6:$L$42,[3]хозспособ!$D$6:$E$42</definedName>
    <definedName name="T18?axis?ПРД?РЕГ" localSheetId="0">[4]Пр.19!#REF!</definedName>
    <definedName name="T18?axis?ПРД?РЕГ" localSheetId="2">[4]Пр.19!#REF!</definedName>
    <definedName name="T18?axis?ПРД?РЕГ">[4]Пр.19!#REF!</definedName>
    <definedName name="T18?axis?ПФ?ПЛАН">[3]хозспособ!$I$6:$I$42,[3]хозспособ!$D$6:$D$42,[3]хозспособ!$K$6:$K$42,[3]хозспособ!$F$6:$F$42</definedName>
    <definedName name="T18?axis?ПФ?ФАКТ">[3]хозспособ!$J$6:$J$42,[3]хозспособ!$E$6:$E$42,[3]хозспособ!$L$6:$L$42,[3]хозспособ!$G$6:$G$42</definedName>
    <definedName name="T18?Data" localSheetId="0">#REF!</definedName>
    <definedName name="T18?Data" localSheetId="2">#REF!</definedName>
    <definedName name="T18?Data">#REF!</definedName>
    <definedName name="T18?item_ext?РОСТ" localSheetId="0">#REF!</definedName>
    <definedName name="T18?item_ext?РОСТ" localSheetId="2">#REF!</definedName>
    <definedName name="T18?item_ext?РОСТ">#REF!</definedName>
    <definedName name="T18?L1" localSheetId="0">#REF!</definedName>
    <definedName name="T18?L1" localSheetId="2">#REF!</definedName>
    <definedName name="T18?L1">#REF!</definedName>
    <definedName name="T18?L1.x" localSheetId="0">#REF!</definedName>
    <definedName name="T18?L1.x" localSheetId="2">#REF!</definedName>
    <definedName name="T18?L1.x">#REF!</definedName>
    <definedName name="T18?L2" localSheetId="0">#REF!</definedName>
    <definedName name="T18?L2" localSheetId="2">#REF!</definedName>
    <definedName name="T18?L2">#REF!</definedName>
    <definedName name="T18?L2.x" localSheetId="0">'[5]пр 13'!#REF!</definedName>
    <definedName name="T18?L2.x" localSheetId="2">'[5]пр 13'!#REF!</definedName>
    <definedName name="T18?L2.x">'[5]пр 13'!#REF!</definedName>
    <definedName name="T18?L3" localSheetId="0">'[5]пр 13'!#REF!</definedName>
    <definedName name="T18?L3" localSheetId="2">'[5]пр 13'!#REF!</definedName>
    <definedName name="T18?L3">'[5]пр 13'!#REF!</definedName>
    <definedName name="T18?L3.x" localSheetId="0">'[5]пр 13'!#REF!</definedName>
    <definedName name="T18?L3.x" localSheetId="2">'[5]пр 13'!#REF!</definedName>
    <definedName name="T18?L3.x">'[5]пр 13'!#REF!</definedName>
    <definedName name="T18?L4" localSheetId="0">'[5]пр 13'!#REF!</definedName>
    <definedName name="T18?L4" localSheetId="2">'[5]пр 13'!#REF!</definedName>
    <definedName name="T18?L4">'[5]пр 13'!#REF!</definedName>
    <definedName name="T18?L4.x" localSheetId="0">[4]Пр.19!#REF!</definedName>
    <definedName name="T18?L4.x" localSheetId="2">[4]Пр.19!#REF!</definedName>
    <definedName name="T18?L4.x">[4]Пр.19!#REF!</definedName>
    <definedName name="T18?L5" localSheetId="0">#REF!</definedName>
    <definedName name="T18?L5" localSheetId="2">#REF!</definedName>
    <definedName name="T18?L5">#REF!</definedName>
    <definedName name="T18?L5.x" localSheetId="0">'[5]пр 13'!#REF!</definedName>
    <definedName name="T18?L5.x" localSheetId="2">'[5]пр 13'!#REF!</definedName>
    <definedName name="T18?L5.x">'[5]пр 13'!#REF!</definedName>
    <definedName name="T18?L6" localSheetId="0">'[5]пр 13'!#REF!</definedName>
    <definedName name="T18?L6" localSheetId="2">'[5]пр 13'!#REF!</definedName>
    <definedName name="T18?L6">'[5]пр 13'!#REF!</definedName>
    <definedName name="T18?L6.x" localSheetId="0">#REF!</definedName>
    <definedName name="T18?L6.x" localSheetId="2">#REF!</definedName>
    <definedName name="T18?L6.x">#REF!</definedName>
    <definedName name="T18?L7" localSheetId="0">#REF!</definedName>
    <definedName name="T18?L7" localSheetId="2">#REF!</definedName>
    <definedName name="T18?L7">#REF!</definedName>
    <definedName name="T18?Name" localSheetId="0">#REF!</definedName>
    <definedName name="T18?Name" localSheetId="2">#REF!</definedName>
    <definedName name="T18?Name">#REF!</definedName>
    <definedName name="T18?Table" localSheetId="0">#REF!</definedName>
    <definedName name="T18?Table" localSheetId="2">#REF!</definedName>
    <definedName name="T18?Table">#REF!</definedName>
    <definedName name="T18?Title" localSheetId="0">#REF!</definedName>
    <definedName name="T18?Title" localSheetId="2">#REF!</definedName>
    <definedName name="T18?Title">#REF!</definedName>
    <definedName name="T18?unit?ПРЦ" localSheetId="0">#REF!</definedName>
    <definedName name="T18?unit?ПРЦ" localSheetId="2">#REF!</definedName>
    <definedName name="T18?unit?ПРЦ">#REF!</definedName>
    <definedName name="T18?unit?ТРУБ" localSheetId="0">#REF!</definedName>
    <definedName name="T18?unit?ТРУБ" localSheetId="2">#REF!</definedName>
    <definedName name="T18?unit?ТРУБ">#REF!</definedName>
    <definedName name="T18_1_Name3" localSheetId="0">#REF!,#REF!,#REF!,#REF!,#REF!,#REF!,#REF!,#REF!,#REF!</definedName>
    <definedName name="T18_1_Name3" localSheetId="2">#REF!,#REF!,#REF!,#REF!,#REF!,#REF!,#REF!,#REF!,#REF!</definedName>
    <definedName name="T18_1_Name3">#REF!,#REF!,#REF!,#REF!,#REF!,#REF!,#REF!,#REF!,#REF!</definedName>
    <definedName name="T18_Copy1" localSheetId="0">'[5]пр 13'!#REF!</definedName>
    <definedName name="T18_Copy1" localSheetId="2">'[5]пр 13'!#REF!</definedName>
    <definedName name="T18_Copy1">'[5]пр 13'!#REF!</definedName>
    <definedName name="T18_Copy2" localSheetId="0">'[5]пр 13'!#REF!</definedName>
    <definedName name="T18_Copy2" localSheetId="2">'[5]пр 13'!#REF!</definedName>
    <definedName name="T18_Copy2">'[5]пр 13'!#REF!</definedName>
    <definedName name="T18_Copy3" localSheetId="0">'[5]пр 13'!#REF!</definedName>
    <definedName name="T18_Copy3" localSheetId="2">'[5]пр 13'!#REF!</definedName>
    <definedName name="T18_Copy3">'[5]пр 13'!#REF!</definedName>
    <definedName name="T18_Copy4" localSheetId="0">'[5]пр 13'!#REF!</definedName>
    <definedName name="T18_Copy4" localSheetId="2">'[5]пр 13'!#REF!</definedName>
    <definedName name="T18_Copy4">'[5]пр 13'!#REF!</definedName>
    <definedName name="T18_Copy5" localSheetId="0">'[5]пр 13'!#REF!</definedName>
    <definedName name="T18_Copy5" localSheetId="2">'[5]пр 13'!#REF!</definedName>
    <definedName name="T18_Copy5">'[5]пр 13'!#REF!</definedName>
    <definedName name="T18_Copy6" localSheetId="0">'[5]пр 13'!#REF!</definedName>
    <definedName name="T18_Copy6" localSheetId="2">'[5]пр 13'!#REF!</definedName>
    <definedName name="T18_Copy6">'[5]пр 13'!#REF!</definedName>
    <definedName name="T19.1.1?axis?R?ВРАС" localSheetId="0">#REF!,#REF!</definedName>
    <definedName name="T19.1.1?axis?R?ВРАС" localSheetId="2">#REF!,#REF!</definedName>
    <definedName name="T19.1.1?axis?R?ВРАС">#REF!,#REF!</definedName>
    <definedName name="T19.1.1?axis?R?ВРАС?" localSheetId="0">#REF!,#REF!</definedName>
    <definedName name="T19.1.1?axis?R?ВРАС?" localSheetId="2">#REF!,#REF!</definedName>
    <definedName name="T19.1.1?axis?R?ВРАС?">#REF!,#REF!</definedName>
    <definedName name="T19.1.1?axis?ПРД?БАЗ" localSheetId="0">#REF!,#REF!,#REF!,#REF!,#REF!,#REF!,#REF!,#REF!</definedName>
    <definedName name="T19.1.1?axis?ПРД?БАЗ" localSheetId="2">#REF!,#REF!,#REF!,#REF!,#REF!,#REF!,#REF!,#REF!</definedName>
    <definedName name="T19.1.1?axis?ПРД?БАЗ">#REF!,#REF!,#REF!,#REF!,#REF!,#REF!,#REF!,#REF!</definedName>
    <definedName name="T19.1.1?axis?ПРД?РЕГ" localSheetId="0">#REF!,#REF!,#REF!,#REF!,#REF!,#REF!,#REF!,#REF!</definedName>
    <definedName name="T19.1.1?axis?ПРД?РЕГ" localSheetId="2">#REF!,#REF!,#REF!,#REF!,#REF!,#REF!,#REF!,#REF!</definedName>
    <definedName name="T19.1.1?axis?ПРД?РЕГ">#REF!,#REF!,#REF!,#REF!,#REF!,#REF!,#REF!,#REF!</definedName>
    <definedName name="T19.1.1?Data" localSheetId="0">план!P1_T19.1.1?Data,план!P2_T19.1.1?Data</definedName>
    <definedName name="T19.1.1?Data" localSheetId="2">ф.20!P1_T19.1.1?Data,ф.20!P2_T19.1.1?Data</definedName>
    <definedName name="T19.1.1?Data">P1_T19.1.1?Data,P2_T19.1.1?Data</definedName>
    <definedName name="T19.1.1?L1" localSheetId="0">#REF!,#REF!</definedName>
    <definedName name="T19.1.1?L1" localSheetId="2">#REF!,#REF!</definedName>
    <definedName name="T19.1.1?L1">#REF!,#REF!</definedName>
    <definedName name="T19.1.1?L10" localSheetId="0">#REF!,#REF!</definedName>
    <definedName name="T19.1.1?L10" localSheetId="2">#REF!,#REF!</definedName>
    <definedName name="T19.1.1?L10">#REF!,#REF!</definedName>
    <definedName name="T19.1.1?L11" localSheetId="0">#REF!,#REF!</definedName>
    <definedName name="T19.1.1?L11" localSheetId="2">#REF!,#REF!</definedName>
    <definedName name="T19.1.1?L11">#REF!,#REF!</definedName>
    <definedName name="T19.1.1?L12" localSheetId="0">#REF!,#REF!</definedName>
    <definedName name="T19.1.1?L12" localSheetId="2">#REF!,#REF!</definedName>
    <definedName name="T19.1.1?L12">#REF!,#REF!</definedName>
    <definedName name="T19.1.1?L13" localSheetId="0">#REF!,#REF!</definedName>
    <definedName name="T19.1.1?L13" localSheetId="2">#REF!,#REF!</definedName>
    <definedName name="T19.1.1?L13">#REF!,#REF!</definedName>
    <definedName name="T19.1.1?L14" localSheetId="0">#REF!,#REF!</definedName>
    <definedName name="T19.1.1?L14" localSheetId="2">#REF!,#REF!</definedName>
    <definedName name="T19.1.1?L14">#REF!,#REF!</definedName>
    <definedName name="T19.1.1?L14.1" localSheetId="0">#REF!,#REF!</definedName>
    <definedName name="T19.1.1?L14.1" localSheetId="2">#REF!,#REF!</definedName>
    <definedName name="T19.1.1?L14.1">#REF!,#REF!</definedName>
    <definedName name="T19.1.1?L15" localSheetId="0">#REF!,#REF!</definedName>
    <definedName name="T19.1.1?L15" localSheetId="2">#REF!,#REF!</definedName>
    <definedName name="T19.1.1?L15">#REF!,#REF!</definedName>
    <definedName name="T19.1.1?L15.1" localSheetId="0">#REF!,#REF!</definedName>
    <definedName name="T19.1.1?L15.1" localSheetId="2">#REF!,#REF!</definedName>
    <definedName name="T19.1.1?L15.1">#REF!,#REF!</definedName>
    <definedName name="T19.1.1?L2" localSheetId="0">#REF!,#REF!</definedName>
    <definedName name="T19.1.1?L2" localSheetId="2">#REF!,#REF!</definedName>
    <definedName name="T19.1.1?L2">#REF!,#REF!</definedName>
    <definedName name="T19.1.1?L3" localSheetId="0">#REF!,#REF!</definedName>
    <definedName name="T19.1.1?L3" localSheetId="2">#REF!,#REF!</definedName>
    <definedName name="T19.1.1?L3">#REF!,#REF!</definedName>
    <definedName name="T19.1.1?L4" localSheetId="0">#REF!,#REF!</definedName>
    <definedName name="T19.1.1?L4" localSheetId="2">#REF!,#REF!</definedName>
    <definedName name="T19.1.1?L4">#REF!,#REF!</definedName>
    <definedName name="T19.1.1?L5" localSheetId="0">#REF!,#REF!</definedName>
    <definedName name="T19.1.1?L5" localSheetId="2">#REF!,#REF!</definedName>
    <definedName name="T19.1.1?L5">#REF!,#REF!</definedName>
    <definedName name="T19.1.1?L6" localSheetId="0">#REF!,#REF!</definedName>
    <definedName name="T19.1.1?L6" localSheetId="2">#REF!,#REF!</definedName>
    <definedName name="T19.1.1?L6">#REF!,#REF!</definedName>
    <definedName name="T19.1.1?L6.1" localSheetId="0">#REF!,#REF!</definedName>
    <definedName name="T19.1.1?L6.1" localSheetId="2">#REF!,#REF!</definedName>
    <definedName name="T19.1.1?L6.1">#REF!,#REF!</definedName>
    <definedName name="T19.1.1?L6.2" localSheetId="0">#REF!,#REF!</definedName>
    <definedName name="T19.1.1?L6.2" localSheetId="2">#REF!,#REF!</definedName>
    <definedName name="T19.1.1?L6.2">#REF!,#REF!</definedName>
    <definedName name="T19.1.1?L6.3" localSheetId="0">#REF!,#REF!</definedName>
    <definedName name="T19.1.1?L6.3" localSheetId="2">#REF!,#REF!</definedName>
    <definedName name="T19.1.1?L6.3">#REF!,#REF!</definedName>
    <definedName name="T19.1.1?L7" localSheetId="0">#REF!,#REF!</definedName>
    <definedName name="T19.1.1?L7" localSheetId="2">#REF!,#REF!</definedName>
    <definedName name="T19.1.1?L7">#REF!,#REF!</definedName>
    <definedName name="T19.1.1?L8" localSheetId="0">#REF!,#REF!</definedName>
    <definedName name="T19.1.1?L8" localSheetId="2">#REF!,#REF!</definedName>
    <definedName name="T19.1.1?L8">#REF!,#REF!</definedName>
    <definedName name="T19.1.1?L9" localSheetId="0">#REF!,#REF!</definedName>
    <definedName name="T19.1.1?L9" localSheetId="2">#REF!,#REF!</definedName>
    <definedName name="T19.1.1?L9">#REF!,#REF!</definedName>
    <definedName name="T19.1.1?L9.1" localSheetId="0">#REF!,#REF!</definedName>
    <definedName name="T19.1.1?L9.1" localSheetId="2">#REF!,#REF!</definedName>
    <definedName name="T19.1.1?L9.1">#REF!,#REF!</definedName>
    <definedName name="T19.1.1?L9.2" localSheetId="0">#REF!,#REF!</definedName>
    <definedName name="T19.1.1?L9.2" localSheetId="2">#REF!,#REF!</definedName>
    <definedName name="T19.1.1?L9.2">#REF!,#REF!</definedName>
    <definedName name="T19.1.1?L9.3" localSheetId="0">#REF!,#REF!</definedName>
    <definedName name="T19.1.1?L9.3" localSheetId="2">#REF!,#REF!</definedName>
    <definedName name="T19.1.1?L9.3">#REF!,#REF!</definedName>
    <definedName name="T19.1.1?L9.4" localSheetId="0">#REF!,#REF!</definedName>
    <definedName name="T19.1.1?L9.4" localSheetId="2">#REF!,#REF!</definedName>
    <definedName name="T19.1.1?L9.4">#REF!,#REF!</definedName>
    <definedName name="T19.1.1?L9.5" localSheetId="0">#REF!,#REF!</definedName>
    <definedName name="T19.1.1?L9.5" localSheetId="2">#REF!,#REF!</definedName>
    <definedName name="T19.1.1?L9.5">#REF!,#REF!</definedName>
    <definedName name="T19.1.1?L9.5.x" localSheetId="0">#REF!,#REF!</definedName>
    <definedName name="T19.1.1?L9.5.x" localSheetId="2">#REF!,#REF!</definedName>
    <definedName name="T19.1.1?L9.5.x">#REF!,#REF!</definedName>
    <definedName name="T19.1.1?L9.6" localSheetId="0">#REF!,#REF!</definedName>
    <definedName name="T19.1.1?L9.6" localSheetId="2">#REF!,#REF!</definedName>
    <definedName name="T19.1.1?L9.6">#REF!,#REF!</definedName>
    <definedName name="T19.1.1?L9.6.x" localSheetId="0">#REF!,#REF!</definedName>
    <definedName name="T19.1.1?L9.6.x" localSheetId="2">#REF!,#REF!</definedName>
    <definedName name="T19.1.1?L9.6.x">#REF!,#REF!</definedName>
    <definedName name="T19.1.2?axis?R?ВРАС" localSheetId="0">#REF!,#REF!</definedName>
    <definedName name="T19.1.2?axis?R?ВРАС" localSheetId="2">#REF!,#REF!</definedName>
    <definedName name="T19.1.2?axis?R?ВРАС">#REF!,#REF!</definedName>
    <definedName name="T19.1.2?axis?R?ВРАС?" localSheetId="0">#REF!,#REF!</definedName>
    <definedName name="T19.1.2?axis?R?ВРАС?" localSheetId="2">#REF!,#REF!</definedName>
    <definedName name="T19.1.2?axis?R?ВРАС?">#REF!,#REF!</definedName>
    <definedName name="T19.1.2?axis?ПРД?БАЗ" localSheetId="0">#REF!,#REF!,#REF!,#REF!,#REF!</definedName>
    <definedName name="T19.1.2?axis?ПРД?БАЗ" localSheetId="2">#REF!,#REF!,#REF!,#REF!,#REF!</definedName>
    <definedName name="T19.1.2?axis?ПРД?БАЗ">#REF!,#REF!,#REF!,#REF!,#REF!</definedName>
    <definedName name="T19.1.2?axis?ПРД?РЕГ" localSheetId="0">#REF!,#REF!,#REF!,#REF!,#REF!</definedName>
    <definedName name="T19.1.2?axis?ПРД?РЕГ" localSheetId="2">#REF!,#REF!,#REF!,#REF!,#REF!</definedName>
    <definedName name="T19.1.2?axis?ПРД?РЕГ">#REF!,#REF!,#REF!,#REF!,#REF!</definedName>
    <definedName name="T19.1.2?Data" localSheetId="0">план!P1_T19.1.2?Data,план!P2_T19.1.2?Data</definedName>
    <definedName name="T19.1.2?Data" localSheetId="2">ф.20!P1_T19.1.2?Data,ф.20!P2_T19.1.2?Data</definedName>
    <definedName name="T19.1.2?Data">P1_T19.1.2?Data,P2_T19.1.2?Data</definedName>
    <definedName name="T19.1.2?L1" localSheetId="0">#REF!,#REF!</definedName>
    <definedName name="T19.1.2?L1" localSheetId="2">#REF!,#REF!</definedName>
    <definedName name="T19.1.2?L1">#REF!,#REF!</definedName>
    <definedName name="T19.1.2?L10" localSheetId="0">#REF!,#REF!</definedName>
    <definedName name="T19.1.2?L10" localSheetId="2">#REF!,#REF!</definedName>
    <definedName name="T19.1.2?L10">#REF!,#REF!</definedName>
    <definedName name="T19.1.2?L11" localSheetId="0">#REF!,#REF!</definedName>
    <definedName name="T19.1.2?L11" localSheetId="2">#REF!,#REF!</definedName>
    <definedName name="T19.1.2?L11">#REF!,#REF!</definedName>
    <definedName name="T19.1.2?L12" localSheetId="0">#REF!,#REF!</definedName>
    <definedName name="T19.1.2?L12" localSheetId="2">#REF!,#REF!</definedName>
    <definedName name="T19.1.2?L12">#REF!,#REF!</definedName>
    <definedName name="T19.1.2?L13" localSheetId="0">#REF!,#REF!</definedName>
    <definedName name="T19.1.2?L13" localSheetId="2">#REF!,#REF!</definedName>
    <definedName name="T19.1.2?L13">#REF!,#REF!</definedName>
    <definedName name="T19.1.2?L14" localSheetId="0">#REF!,#REF!</definedName>
    <definedName name="T19.1.2?L14" localSheetId="2">#REF!,#REF!</definedName>
    <definedName name="T19.1.2?L14">#REF!,#REF!</definedName>
    <definedName name="T19.1.2?L14.1" localSheetId="0">#REF!,#REF!</definedName>
    <definedName name="T19.1.2?L14.1" localSheetId="2">#REF!,#REF!</definedName>
    <definedName name="T19.1.2?L14.1">#REF!,#REF!</definedName>
    <definedName name="T19.1.2?L15" localSheetId="0">#REF!,#REF!</definedName>
    <definedName name="T19.1.2?L15" localSheetId="2">#REF!,#REF!</definedName>
    <definedName name="T19.1.2?L15">#REF!,#REF!</definedName>
    <definedName name="T19.1.2?L15.1" localSheetId="0">#REF!,#REF!</definedName>
    <definedName name="T19.1.2?L15.1" localSheetId="2">#REF!,#REF!</definedName>
    <definedName name="T19.1.2?L15.1">#REF!,#REF!</definedName>
    <definedName name="T19.1.2?L2" localSheetId="0">#REF!,#REF!</definedName>
    <definedName name="T19.1.2?L2" localSheetId="2">#REF!,#REF!</definedName>
    <definedName name="T19.1.2?L2">#REF!,#REF!</definedName>
    <definedName name="T19.1.2?L3" localSheetId="0">#REF!,#REF!</definedName>
    <definedName name="T19.1.2?L3" localSheetId="2">#REF!,#REF!</definedName>
    <definedName name="T19.1.2?L3">#REF!,#REF!</definedName>
    <definedName name="T19.1.2?L4" localSheetId="0">#REF!,#REF!</definedName>
    <definedName name="T19.1.2?L4" localSheetId="2">#REF!,#REF!</definedName>
    <definedName name="T19.1.2?L4">#REF!,#REF!</definedName>
    <definedName name="T19.1.2?L5" localSheetId="0">#REF!,#REF!</definedName>
    <definedName name="T19.1.2?L5" localSheetId="2">#REF!,#REF!</definedName>
    <definedName name="T19.1.2?L5">#REF!,#REF!</definedName>
    <definedName name="T19.1.2?L6" localSheetId="0">#REF!,#REF!</definedName>
    <definedName name="T19.1.2?L6" localSheetId="2">#REF!,#REF!</definedName>
    <definedName name="T19.1.2?L6">#REF!,#REF!</definedName>
    <definedName name="T19.1.2?L6.1" localSheetId="0">#REF!,#REF!</definedName>
    <definedName name="T19.1.2?L6.1" localSheetId="2">#REF!,#REF!</definedName>
    <definedName name="T19.1.2?L6.1">#REF!,#REF!</definedName>
    <definedName name="T19.1.2?L6.2" localSheetId="0">#REF!,#REF!</definedName>
    <definedName name="T19.1.2?L6.2" localSheetId="2">#REF!,#REF!</definedName>
    <definedName name="T19.1.2?L6.2">#REF!,#REF!</definedName>
    <definedName name="T19.1.2?L6.3" localSheetId="0">#REF!,#REF!</definedName>
    <definedName name="T19.1.2?L6.3" localSheetId="2">#REF!,#REF!</definedName>
    <definedName name="T19.1.2?L6.3">#REF!,#REF!</definedName>
    <definedName name="T19.1.2?L7" localSheetId="0">#REF!,#REF!</definedName>
    <definedName name="T19.1.2?L7" localSheetId="2">#REF!,#REF!</definedName>
    <definedName name="T19.1.2?L7">#REF!,#REF!</definedName>
    <definedName name="T19.1.2?L8" localSheetId="0">#REF!,#REF!</definedName>
    <definedName name="T19.1.2?L8" localSheetId="2">#REF!,#REF!</definedName>
    <definedName name="T19.1.2?L8">#REF!,#REF!</definedName>
    <definedName name="T19.1.2?L9" localSheetId="0">#REF!,#REF!</definedName>
    <definedName name="T19.1.2?L9" localSheetId="2">#REF!,#REF!</definedName>
    <definedName name="T19.1.2?L9">#REF!,#REF!</definedName>
    <definedName name="T19.1.2?L9.1" localSheetId="0">#REF!,#REF!</definedName>
    <definedName name="T19.1.2?L9.1" localSheetId="2">#REF!,#REF!</definedName>
    <definedName name="T19.1.2?L9.1">#REF!,#REF!</definedName>
    <definedName name="T19.1.2?L9.2" localSheetId="0">#REF!,#REF!</definedName>
    <definedName name="T19.1.2?L9.2" localSheetId="2">#REF!,#REF!</definedName>
    <definedName name="T19.1.2?L9.2">#REF!,#REF!</definedName>
    <definedName name="T19.1.2?L9.3" localSheetId="0">#REF!,#REF!</definedName>
    <definedName name="T19.1.2?L9.3" localSheetId="2">#REF!,#REF!</definedName>
    <definedName name="T19.1.2?L9.3">#REF!,#REF!</definedName>
    <definedName name="T19.1.2?L9.4" localSheetId="0">#REF!,#REF!</definedName>
    <definedName name="T19.1.2?L9.4" localSheetId="2">#REF!,#REF!</definedName>
    <definedName name="T19.1.2?L9.4">#REF!,#REF!</definedName>
    <definedName name="T19.1.2?L9.5" localSheetId="0">#REF!,#REF!</definedName>
    <definedName name="T19.1.2?L9.5" localSheetId="2">#REF!,#REF!</definedName>
    <definedName name="T19.1.2?L9.5">#REF!,#REF!</definedName>
    <definedName name="T19.1.2?L9.5.x" localSheetId="0">#REF!,#REF!</definedName>
    <definedName name="T19.1.2?L9.5.x" localSheetId="2">#REF!,#REF!</definedName>
    <definedName name="T19.1.2?L9.5.x">#REF!,#REF!</definedName>
    <definedName name="T19.1.2?L9.6" localSheetId="0">#REF!,#REF!</definedName>
    <definedName name="T19.1.2?L9.6" localSheetId="2">#REF!,#REF!</definedName>
    <definedName name="T19.1.2?L9.6">#REF!,#REF!</definedName>
    <definedName name="T19.1.2?L9.6.x" localSheetId="0">#REF!,#REF!</definedName>
    <definedName name="T19.1.2?L9.6.x" localSheetId="2">#REF!,#REF!</definedName>
    <definedName name="T19.1.2?L9.6.x">#REF!,#REF!</definedName>
    <definedName name="T19.2?axis?R?ВРАС" localSheetId="0">#REF!,#REF!</definedName>
    <definedName name="T19.2?axis?R?ВРАС" localSheetId="2">#REF!,#REF!</definedName>
    <definedName name="T19.2?axis?R?ВРАС">#REF!,#REF!</definedName>
    <definedName name="T19.2?axis?R?ВРАС?" localSheetId="0">#REF!,#REF!</definedName>
    <definedName name="T19.2?axis?R?ВРАС?" localSheetId="2">#REF!,#REF!</definedName>
    <definedName name="T19.2?axis?R?ВРАС?">#REF!,#REF!</definedName>
    <definedName name="T19.2?axis?ПРД?БАЗ" localSheetId="0">#REF!,#REF!,#REF!,#REF!,#REF!</definedName>
    <definedName name="T19.2?axis?ПРД?БАЗ" localSheetId="2">#REF!,#REF!,#REF!,#REF!,#REF!</definedName>
    <definedName name="T19.2?axis?ПРД?БАЗ">#REF!,#REF!,#REF!,#REF!,#REF!</definedName>
    <definedName name="T19.2?axis?ПРД?РЕГ" localSheetId="0">#REF!,#REF!,#REF!,#REF!,#REF!</definedName>
    <definedName name="T19.2?axis?ПРД?РЕГ" localSheetId="2">#REF!,#REF!,#REF!,#REF!,#REF!</definedName>
    <definedName name="T19.2?axis?ПРД?РЕГ">#REF!,#REF!,#REF!,#REF!,#REF!</definedName>
    <definedName name="T19.2?Data">P1_T19.2?Data,P2_T19.2?Data</definedName>
    <definedName name="T19.2?item_ext?СБЫТ">[2]хозспособ!$S$10:$S$49,[2]хозспособ!$Q$10:$Q$49,[2]хозспособ!$O$10:$O$49,[2]хозспособ!$M$10:$M$49,[2]хозспособ!$K$10:$K$49,[2]хозспособ!$I$10:$I$49,[2]хозспособ!$U$10:$U$49,[2]хозспособ!$W$10:$W$49,[2]хозспособ!$D$10:$D$49,[2]хозспособ!$F$10:$F$49</definedName>
    <definedName name="T19.2?L1" localSheetId="0">#REF!,#REF!</definedName>
    <definedName name="T19.2?L1" localSheetId="2">#REF!,#REF!</definedName>
    <definedName name="T19.2?L1">#REF!,#REF!</definedName>
    <definedName name="T19.2?L1.1" localSheetId="0">#REF!,#REF!</definedName>
    <definedName name="T19.2?L1.1" localSheetId="2">#REF!,#REF!</definedName>
    <definedName name="T19.2?L1.1">#REF!,#REF!</definedName>
    <definedName name="T19.2?L1.2" localSheetId="0">#REF!,#REF!</definedName>
    <definedName name="T19.2?L1.2" localSheetId="2">#REF!,#REF!</definedName>
    <definedName name="T19.2?L1.2">#REF!,#REF!</definedName>
    <definedName name="T19.2?L1.3" localSheetId="0">#REF!,#REF!</definedName>
    <definedName name="T19.2?L1.3" localSheetId="2">#REF!,#REF!</definedName>
    <definedName name="T19.2?L1.3">#REF!,#REF!</definedName>
    <definedName name="T19.2?L10" localSheetId="0">#REF!,#REF!</definedName>
    <definedName name="T19.2?L10" localSheetId="2">#REF!,#REF!</definedName>
    <definedName name="T19.2?L10">#REF!,#REF!</definedName>
    <definedName name="T19.2?L11" localSheetId="0">#REF!,#REF!</definedName>
    <definedName name="T19.2?L11" localSheetId="2">#REF!,#REF!</definedName>
    <definedName name="T19.2?L11">#REF!,#REF!</definedName>
    <definedName name="T19.2?L12" localSheetId="0">#REF!,#REF!</definedName>
    <definedName name="T19.2?L12" localSheetId="2">#REF!,#REF!</definedName>
    <definedName name="T19.2?L12">#REF!,#REF!</definedName>
    <definedName name="T19.2?L13" localSheetId="0">#REF!,#REF!</definedName>
    <definedName name="T19.2?L13" localSheetId="2">#REF!,#REF!</definedName>
    <definedName name="T19.2?L13">#REF!,#REF!</definedName>
    <definedName name="T19.2?L14" localSheetId="0">#REF!,#REF!</definedName>
    <definedName name="T19.2?L14" localSheetId="2">#REF!,#REF!</definedName>
    <definedName name="T19.2?L14">#REF!,#REF!</definedName>
    <definedName name="T19.2?L14.1" localSheetId="0">#REF!,#REF!</definedName>
    <definedName name="T19.2?L14.1" localSheetId="2">#REF!,#REF!</definedName>
    <definedName name="T19.2?L14.1">#REF!,#REF!</definedName>
    <definedName name="T19.2?L2" localSheetId="0">#REF!,#REF!</definedName>
    <definedName name="T19.2?L2" localSheetId="2">#REF!,#REF!</definedName>
    <definedName name="T19.2?L2">#REF!,#REF!</definedName>
    <definedName name="T19.2?L3" localSheetId="0">#REF!,#REF!</definedName>
    <definedName name="T19.2?L3" localSheetId="2">#REF!,#REF!</definedName>
    <definedName name="T19.2?L3">#REF!,#REF!</definedName>
    <definedName name="T19.2?L4" localSheetId="0">#REF!,#REF!</definedName>
    <definedName name="T19.2?L4" localSheetId="2">#REF!,#REF!</definedName>
    <definedName name="T19.2?L4">#REF!,#REF!</definedName>
    <definedName name="T19.2?L5" localSheetId="0">#REF!,#REF!</definedName>
    <definedName name="T19.2?L5" localSheetId="2">#REF!,#REF!</definedName>
    <definedName name="T19.2?L5">#REF!,#REF!</definedName>
    <definedName name="T19.2?L5.1" localSheetId="0">#REF!,#REF!</definedName>
    <definedName name="T19.2?L5.1" localSheetId="2">#REF!,#REF!</definedName>
    <definedName name="T19.2?L5.1">#REF!,#REF!</definedName>
    <definedName name="T19.2?L5.2" localSheetId="0">#REF!,#REF!</definedName>
    <definedName name="T19.2?L5.2" localSheetId="2">#REF!,#REF!</definedName>
    <definedName name="T19.2?L5.2">#REF!,#REF!</definedName>
    <definedName name="T19.2?L5.3" localSheetId="0">#REF!,#REF!</definedName>
    <definedName name="T19.2?L5.3" localSheetId="2">#REF!,#REF!</definedName>
    <definedName name="T19.2?L5.3">#REF!,#REF!</definedName>
    <definedName name="T19.2?L6" localSheetId="0">#REF!,#REF!</definedName>
    <definedName name="T19.2?L6" localSheetId="2">#REF!,#REF!</definedName>
    <definedName name="T19.2?L6">#REF!,#REF!</definedName>
    <definedName name="T19.2?L7" localSheetId="0">#REF!,#REF!</definedName>
    <definedName name="T19.2?L7" localSheetId="2">#REF!,#REF!</definedName>
    <definedName name="T19.2?L7">#REF!,#REF!</definedName>
    <definedName name="T19.2?L8" localSheetId="0">#REF!,#REF!</definedName>
    <definedName name="T19.2?L8" localSheetId="2">#REF!,#REF!</definedName>
    <definedName name="T19.2?L8">#REF!,#REF!</definedName>
    <definedName name="T19.2?L8.1" localSheetId="0">#REF!,#REF!</definedName>
    <definedName name="T19.2?L8.1" localSheetId="2">#REF!,#REF!</definedName>
    <definedName name="T19.2?L8.1">#REF!,#REF!</definedName>
    <definedName name="T19.2?L8.2" localSheetId="0">#REF!,#REF!</definedName>
    <definedName name="T19.2?L8.2" localSheetId="2">#REF!,#REF!</definedName>
    <definedName name="T19.2?L8.2">#REF!,#REF!</definedName>
    <definedName name="T19.2?L8.3" localSheetId="0">#REF!,#REF!</definedName>
    <definedName name="T19.2?L8.3" localSheetId="2">#REF!,#REF!</definedName>
    <definedName name="T19.2?L8.3">#REF!,#REF!</definedName>
    <definedName name="T19.2?L8.4" localSheetId="0">#REF!,#REF!</definedName>
    <definedName name="T19.2?L8.4" localSheetId="2">#REF!,#REF!</definedName>
    <definedName name="T19.2?L8.4">#REF!,#REF!</definedName>
    <definedName name="T19.2?L8.5" localSheetId="0">#REF!,#REF!</definedName>
    <definedName name="T19.2?L8.5" localSheetId="2">#REF!,#REF!</definedName>
    <definedName name="T19.2?L8.5">#REF!,#REF!</definedName>
    <definedName name="T19.2?L8.5.x" localSheetId="0">#REF!,#REF!</definedName>
    <definedName name="T19.2?L8.5.x" localSheetId="2">#REF!,#REF!</definedName>
    <definedName name="T19.2?L8.5.x">#REF!,#REF!</definedName>
    <definedName name="T19.2?L8.6" localSheetId="0">#REF!,#REF!</definedName>
    <definedName name="T19.2?L8.6" localSheetId="2">#REF!,#REF!</definedName>
    <definedName name="T19.2?L8.6">#REF!,#REF!</definedName>
    <definedName name="T19.2?L8.6.x" localSheetId="0">#REF!,#REF!</definedName>
    <definedName name="T19.2?L8.6.x" localSheetId="2">#REF!,#REF!</definedName>
    <definedName name="T19.2?L8.6.x">#REF!,#REF!</definedName>
    <definedName name="T19.2?L9" localSheetId="0">#REF!,#REF!</definedName>
    <definedName name="T19.2?L9" localSheetId="2">#REF!,#REF!</definedName>
    <definedName name="T19.2?L9">#REF!,#REF!</definedName>
    <definedName name="T19.2?unit?ТРУБ" localSheetId="0">#REF!,#REF!</definedName>
    <definedName name="T19.2?unit?ТРУБ" localSheetId="2">#REF!,#REF!</definedName>
    <definedName name="T19.2?unit?ТРУБ">#REF!,#REF!</definedName>
    <definedName name="T19?axis?R?ВРАС" localSheetId="0">#REF!</definedName>
    <definedName name="T19?axis?R?ВРАС" localSheetId="2">#REF!</definedName>
    <definedName name="T19?axis?R?ВРАС">#REF!</definedName>
    <definedName name="T19?axis?R?ВРАС?" localSheetId="0">'[5]пр 19'!#REF!</definedName>
    <definedName name="T19?axis?R?ВРАС?" localSheetId="2">'[5]пр 19'!#REF!</definedName>
    <definedName name="T19?axis?R?ВРАС?">'[5]пр 19'!#REF!</definedName>
    <definedName name="T19?axis?R?ДОГОВОР">[3]хозспособ!$E$8:$M$9,[3]хозспособ!$E$13:$M$14,[3]хозспособ!$E$18:$M$18,[3]хозспособ!$E$26:$M$27,[3]хозспособ!$E$22:$M$22</definedName>
    <definedName name="T19?axis?R?ДОГОВОР?">[3]хозспособ!$A$8:$A$9,[3]хозспособ!$A$13:$A$14,[3]хозспособ!$A$18,[3]хозспособ!$A$26:$A$27,[3]хозспособ!$A$22</definedName>
    <definedName name="T19?axis?ПРД?БАЗ">[3]хозспособ!$J$6:$K$30,[3]хозспособ!$G$6:$H$30</definedName>
    <definedName name="T19?axis?ПРД?ПРЕД">[3]хозспособ!$L$6:$M$30,[3]хозспособ!$E$6:$F$30</definedName>
    <definedName name="T19?axis?ПРД?РЕГ" localSheetId="0">#REF!</definedName>
    <definedName name="T19?axis?ПРД?РЕГ" localSheetId="2">#REF!</definedName>
    <definedName name="T19?axis?ПРД?РЕГ">#REF!</definedName>
    <definedName name="T19?axis?ПФ?ПЛАН">[3]хозспособ!$J$6:$J$30,[3]хозспособ!$E$6:$E$30,[3]хозспособ!$L$6:$L$30,[3]хозспособ!$G$6:$G$30</definedName>
    <definedName name="T19?axis?ПФ?ФАКТ">[3]хозспособ!$K$6:$K$30,[3]хозспособ!$F$6:$F$30,[3]хозспособ!$M$6:$M$30,[3]хозспособ!$H$6:$H$30</definedName>
    <definedName name="T19?Data" localSheetId="0">#REF!</definedName>
    <definedName name="T19?Data" localSheetId="2">#REF!</definedName>
    <definedName name="T19?Data">#REF!</definedName>
    <definedName name="T19?item_ext?РОСТ" localSheetId="0">#REF!</definedName>
    <definedName name="T19?item_ext?РОСТ" localSheetId="2">#REF!</definedName>
    <definedName name="T19?item_ext?РОСТ">#REF!</definedName>
    <definedName name="T19?L1">[3]хозспособ!$A$16:$M$16, [3]хозспособ!$A$11:$M$11, [3]хозспособ!$A$6:$M$6, [3]хозспособ!$A$20:$M$20, [3]хозспособ!$A$24:$M$24</definedName>
    <definedName name="T19?L1.x">[3]хозспособ!$A$18:$M$18, [3]хозспособ!$A$13:$M$14, [3]хозспособ!$A$8:$M$9, [3]хозспособ!$A$22:$M$22, [3]хозспособ!$A$26:$M$27</definedName>
    <definedName name="T19?L2" localSheetId="0">#REF!</definedName>
    <definedName name="T19?L2" localSheetId="2">#REF!</definedName>
    <definedName name="T19?L2">#REF!</definedName>
    <definedName name="T19?Name" localSheetId="0">#REF!</definedName>
    <definedName name="T19?Name" localSheetId="2">#REF!</definedName>
    <definedName name="T19?Name">#REF!</definedName>
    <definedName name="T19?Table" localSheetId="0">#REF!</definedName>
    <definedName name="T19?Table" localSheetId="2">#REF!</definedName>
    <definedName name="T19?Table">#REF!</definedName>
    <definedName name="T19?Title" localSheetId="0">#REF!</definedName>
    <definedName name="T19?Title" localSheetId="2">#REF!</definedName>
    <definedName name="T19?Title">#REF!</definedName>
    <definedName name="T19?unit?ПРЦ" localSheetId="0">#REF!</definedName>
    <definedName name="T19?unit?ПРЦ" localSheetId="2">#REF!</definedName>
    <definedName name="T19?unit?ПРЦ">#REF!</definedName>
    <definedName name="T19?unit?ТРУБ" localSheetId="0">#REF!</definedName>
    <definedName name="T19?unit?ТРУБ" localSheetId="2">#REF!</definedName>
    <definedName name="T19?unit?ТРУБ">#REF!</definedName>
    <definedName name="T19_1_1_Name3" localSheetId="0">#REF!,#REF!,#REF!,#REF!,#REF!,#REF!,#REF!</definedName>
    <definedName name="T19_1_1_Name3" localSheetId="2">#REF!,#REF!,#REF!,#REF!,#REF!,#REF!,#REF!</definedName>
    <definedName name="T19_1_1_Name3">#REF!,#REF!,#REF!,#REF!,#REF!,#REF!,#REF!</definedName>
    <definedName name="T19_1_2_Name3" localSheetId="0">#REF!,#REF!,#REF!,#REF!</definedName>
    <definedName name="T19_1_2_Name3" localSheetId="2">#REF!,#REF!,#REF!,#REF!</definedName>
    <definedName name="T19_1_2_Name3">#REF!,#REF!,#REF!,#REF!</definedName>
    <definedName name="T19_2_Name3" localSheetId="0">#REF!,#REF!,#REF!,#REF!</definedName>
    <definedName name="T19_2_Name3" localSheetId="2">#REF!,#REF!,#REF!,#REF!</definedName>
    <definedName name="T19_2_Name3">#REF!,#REF!,#REF!,#REF!</definedName>
    <definedName name="T19_Copy" localSheetId="0">'[5]пр 19'!#REF!</definedName>
    <definedName name="T19_Copy" localSheetId="2">'[5]пр 19'!#REF!</definedName>
    <definedName name="T19_Copy">'[5]пр 19'!#REF!</definedName>
    <definedName name="T19_Copy2" localSheetId="0">'[5]пр 19'!#REF!</definedName>
    <definedName name="T19_Copy2" localSheetId="2">'[5]пр 19'!#REF!</definedName>
    <definedName name="T19_Copy2">'[5]пр 19'!#REF!</definedName>
    <definedName name="T2.1?axis?R?ПЭ" localSheetId="0">#REF!,#REF!,#REF!,#REF!,#REF!,#REF!</definedName>
    <definedName name="T2.1?axis?R?ПЭ" localSheetId="2">#REF!,#REF!,#REF!,#REF!,#REF!,#REF!</definedName>
    <definedName name="T2.1?axis?R?ПЭ">#REF!,#REF!,#REF!,#REF!,#REF!,#REF!</definedName>
    <definedName name="T2.1?axis?R?ПЭ?" localSheetId="0">#REF!,#REF!,#REF!,#REF!,#REF!,#REF!</definedName>
    <definedName name="T2.1?axis?R?ПЭ?" localSheetId="2">#REF!,#REF!,#REF!,#REF!,#REF!,#REF!</definedName>
    <definedName name="T2.1?axis?R?ПЭ?">#REF!,#REF!,#REF!,#REF!,#REF!,#REF!</definedName>
    <definedName name="T2.1?Data" localSheetId="0">#REF!,#REF!,[0]!P1_T2.1?Data</definedName>
    <definedName name="T2.1?Data" localSheetId="2">#REF!,#REF!,[0]!P1_T2.1?Data</definedName>
    <definedName name="T2.1?Data">#REF!,#REF!,P1_T2.1?Data</definedName>
    <definedName name="T2.1?unit?МКВТЧ" localSheetId="0">#REF!,#REF!,#REF!,#REF!</definedName>
    <definedName name="T2.1?unit?МКВТЧ" localSheetId="2">#REF!,#REF!,#REF!,#REF!</definedName>
    <definedName name="T2.1?unit?МКВТЧ">#REF!,#REF!,#REF!,#REF!</definedName>
    <definedName name="T2.1?unit?ПРЦ" localSheetId="0">#REF!,#REF!</definedName>
    <definedName name="T2.1?unit?ПРЦ" localSheetId="2">#REF!,#REF!</definedName>
    <definedName name="T2.1?unit?ПРЦ">#REF!,#REF!</definedName>
    <definedName name="T2.2?Data" localSheetId="0">#REF!,#REF!,#REF!,#REF!</definedName>
    <definedName name="T2.2?Data" localSheetId="2">#REF!,#REF!,#REF!,#REF!</definedName>
    <definedName name="T2.2?Data">#REF!,#REF!,#REF!,#REF!</definedName>
    <definedName name="T2.2?unit?МКВТЧ" localSheetId="0">#REF!,#REF!,#REF!</definedName>
    <definedName name="T2.2?unit?МКВТЧ" localSheetId="2">#REF!,#REF!,#REF!</definedName>
    <definedName name="T2.2?unit?МКВТЧ">#REF!,#REF!,#REF!</definedName>
    <definedName name="T2?axis?ПРД?БАЗ">[3]хозспособ!$I$6:$J$19,[3]хозспособ!$F$6:$G$19</definedName>
    <definedName name="T2?axis?ПРД?ПРЕД">[3]хозспособ!$K$6:$L$19,[3]хозспособ!$D$6:$E$19</definedName>
    <definedName name="T2?axis?ПРД?РЕГ" localSheetId="0">#REF!</definedName>
    <definedName name="T2?axis?ПРД?РЕГ" localSheetId="2">#REF!</definedName>
    <definedName name="T2?axis?ПРД?РЕГ">#REF!</definedName>
    <definedName name="T2?axis?ПФ?ПЛАН">[3]хозспособ!$I$6:$I$19,[3]хозспособ!$D$6:$D$19,[3]хозспособ!$K$6:$K$19,[3]хозспособ!$F$6:$F$19</definedName>
    <definedName name="T2?axis?ПФ?ФАКТ">[3]хозспособ!$J$6:$J$19,[3]хозспособ!$E$6:$E$19,[3]хозспособ!$L$6:$L$19,[3]хозспособ!$G$6:$G$19</definedName>
    <definedName name="T2?Data" localSheetId="0">#REF!</definedName>
    <definedName name="T2?Data" localSheetId="2">#REF!</definedName>
    <definedName name="T2?Data">#REF!</definedName>
    <definedName name="T2?item_ext?РОСТ" localSheetId="0">#REF!</definedName>
    <definedName name="T2?item_ext?РОСТ" localSheetId="2">#REF!</definedName>
    <definedName name="T2?item_ext?РОСТ">#REF!</definedName>
    <definedName name="T2?L1" localSheetId="0">#REF!</definedName>
    <definedName name="T2?L1" localSheetId="2">#REF!</definedName>
    <definedName name="T2?L1">#REF!</definedName>
    <definedName name="T2?L2" localSheetId="0">#REF!</definedName>
    <definedName name="T2?L2" localSheetId="2">#REF!</definedName>
    <definedName name="T2?L2">#REF!</definedName>
    <definedName name="T2?L2.1" localSheetId="0">#REF!</definedName>
    <definedName name="T2?L2.1" localSheetId="2">#REF!</definedName>
    <definedName name="T2?L2.1">#REF!</definedName>
    <definedName name="T2?L2.1.ПРЦ" localSheetId="0">#REF!</definedName>
    <definedName name="T2?L2.1.ПРЦ" localSheetId="2">#REF!</definedName>
    <definedName name="T2?L2.1.ПРЦ">#REF!</definedName>
    <definedName name="T2?L2.2" localSheetId="0">#REF!</definedName>
    <definedName name="T2?L2.2" localSheetId="2">#REF!</definedName>
    <definedName name="T2?L2.2">#REF!</definedName>
    <definedName name="T2?L2.2.КВТЧ" localSheetId="0">#REF!</definedName>
    <definedName name="T2?L2.2.КВТЧ" localSheetId="2">#REF!</definedName>
    <definedName name="T2?L2.2.КВТЧ">#REF!</definedName>
    <definedName name="T2?L3" localSheetId="0">#REF!</definedName>
    <definedName name="T2?L3" localSheetId="2">#REF!</definedName>
    <definedName name="T2?L3">#REF!</definedName>
    <definedName name="T2?L4" localSheetId="0">#REF!</definedName>
    <definedName name="T2?L4" localSheetId="2">#REF!</definedName>
    <definedName name="T2?L4">#REF!</definedName>
    <definedName name="T2?L4.ПРЦ" localSheetId="0">#REF!</definedName>
    <definedName name="T2?L4.ПРЦ" localSheetId="2">#REF!</definedName>
    <definedName name="T2?L4.ПРЦ">#REF!</definedName>
    <definedName name="T2?L5" localSheetId="0">#REF!</definedName>
    <definedName name="T2?L5" localSheetId="2">#REF!</definedName>
    <definedName name="T2?L5">#REF!</definedName>
    <definedName name="T2?L6" localSheetId="0">#REF!</definedName>
    <definedName name="T2?L6" localSheetId="2">#REF!</definedName>
    <definedName name="T2?L6">#REF!</definedName>
    <definedName name="T2?L7" localSheetId="0">#REF!</definedName>
    <definedName name="T2?L7" localSheetId="2">#REF!</definedName>
    <definedName name="T2?L7">#REF!</definedName>
    <definedName name="T2?L7.ПРЦ" localSheetId="0">#REF!</definedName>
    <definedName name="T2?L7.ПРЦ" localSheetId="2">#REF!</definedName>
    <definedName name="T2?L7.ПРЦ">#REF!</definedName>
    <definedName name="T2?L8" localSheetId="0">#REF!</definedName>
    <definedName name="T2?L8" localSheetId="2">#REF!</definedName>
    <definedName name="T2?L8">#REF!</definedName>
    <definedName name="T2?Name" localSheetId="0">#REF!</definedName>
    <definedName name="T2?Name" localSheetId="2">#REF!</definedName>
    <definedName name="T2?Name">#REF!</definedName>
    <definedName name="T2?Table" localSheetId="0">#REF!</definedName>
    <definedName name="T2?Table" localSheetId="2">#REF!</definedName>
    <definedName name="T2?Table">#REF!</definedName>
    <definedName name="T2?Title" localSheetId="0">#REF!</definedName>
    <definedName name="T2?Title" localSheetId="2">#REF!</definedName>
    <definedName name="T2?Title">#REF!</definedName>
    <definedName name="T2?unit?КВТЧ.ГКАЛ" localSheetId="0">#REF!</definedName>
    <definedName name="T2?unit?КВТЧ.ГКАЛ" localSheetId="2">#REF!</definedName>
    <definedName name="T2?unit?КВТЧ.ГКАЛ">#REF!</definedName>
    <definedName name="T2?unit?МКВТЧ">[3]хозспособ!$D$6:$H$8,   [3]хозспособ!$D$10:$H$10,   [3]хозспособ!$D$12:$H$13,   [3]хозспособ!$D$15:$H$15</definedName>
    <definedName name="T2?unit?ПРЦ">[3]хозспособ!$D$9:$H$9,   [3]хозспособ!$D$14:$H$14,   [3]хозспособ!$I$6:$L$19,   [3]хозспособ!$D$18:$H$18</definedName>
    <definedName name="T2?unit?ТГКАЛ">[3]хозспособ!$D$16:$H$17,   [3]хозспособ!$D$19:$H$19</definedName>
    <definedName name="T20.1?axis?R?ИФИН" localSheetId="0">#REF!,#REF!,#REF!,#REF!,#REF!</definedName>
    <definedName name="T20.1?axis?R?ИФИН" localSheetId="2">#REF!,#REF!,#REF!,#REF!,#REF!</definedName>
    <definedName name="T20.1?axis?R?ИФИН">#REF!,#REF!,#REF!,#REF!,#REF!</definedName>
    <definedName name="T20.1?axis?R?ИФИН?" localSheetId="0">#REF!,#REF!,#REF!,#REF!,#REF!</definedName>
    <definedName name="T20.1?axis?R?ИФИН?" localSheetId="2">#REF!,#REF!,#REF!,#REF!,#REF!</definedName>
    <definedName name="T20.1?axis?R?ИФИН?">#REF!,#REF!,#REF!,#REF!,#REF!</definedName>
    <definedName name="T20.1?axis?R?СТРО" localSheetId="0">#REF!,#REF!,#REF!,#REF!,#REF!</definedName>
    <definedName name="T20.1?axis?R?СТРО" localSheetId="2">#REF!,#REF!,#REF!,#REF!,#REF!</definedName>
    <definedName name="T20.1?axis?R?СТРО">#REF!,#REF!,#REF!,#REF!,#REF!</definedName>
    <definedName name="T20.1?axis?R?СТРО?" localSheetId="0">#REF!,#REF!,#REF!,#REF!,#REF!</definedName>
    <definedName name="T20.1?axis?R?СТРО?" localSheetId="2">#REF!,#REF!,#REF!,#REF!,#REF!</definedName>
    <definedName name="T20.1?axis?R?СТРО?">#REF!,#REF!,#REF!,#REF!,#REF!</definedName>
    <definedName name="T20.1?Data">[2]хозспособ!$B$27:$F$27,[2]хозспособ!$B$42:$F$42,[2]хозспособ!$B$56:$F$56,[2]хозспособ!$B$76:$F$76,[2]хозспособ!$B$15:$F$15,[2]хозспособ!$B$10:$G$13,[2]хозспособ!$B$37:$G$40,[2]хозспособ!$B$52:$G$54,[2]хозспособ!$B$65:$G$74,[2]хозспособ!$B$24:$G$25</definedName>
    <definedName name="T20.1?L2" localSheetId="0">#REF!,#REF!,#REF!,#REF!,#REF!,#REF!,#REF!,#REF!,#REF!,#REF!</definedName>
    <definedName name="T20.1?L2" localSheetId="2">#REF!,#REF!,#REF!,#REF!,#REF!,#REF!,#REF!,#REF!,#REF!,#REF!</definedName>
    <definedName name="T20.1?L2">#REF!,#REF!,#REF!,#REF!,#REF!,#REF!,#REF!,#REF!,#REF!,#REF!</definedName>
    <definedName name="T20.1?L3" localSheetId="0">#REF!,#REF!,#REF!,#REF!,#REF!,#REF!,#REF!,#REF!,#REF!,#REF!</definedName>
    <definedName name="T20.1?L3" localSheetId="2">#REF!,#REF!,#REF!,#REF!,#REF!,#REF!,#REF!,#REF!,#REF!,#REF!</definedName>
    <definedName name="T20.1?L3">#REF!,#REF!,#REF!,#REF!,#REF!,#REF!,#REF!,#REF!,#REF!,#REF!</definedName>
    <definedName name="T20.1?L4" localSheetId="0">#REF!,#REF!,#REF!,#REF!,#REF!,#REF!,#REF!,#REF!,#REF!,#REF!</definedName>
    <definedName name="T20.1?L4" localSheetId="2">#REF!,#REF!,#REF!,#REF!,#REF!,#REF!,#REF!,#REF!,#REF!,#REF!</definedName>
    <definedName name="T20.1?L4">#REF!,#REF!,#REF!,#REF!,#REF!,#REF!,#REF!,#REF!,#REF!,#REF!</definedName>
    <definedName name="T20.1?L5" localSheetId="0">#REF!,#REF!,#REF!,#REF!,#REF!,#REF!,#REF!,#REF!,#REF!,#REF!</definedName>
    <definedName name="T20.1?L5" localSheetId="2">#REF!,#REF!,#REF!,#REF!,#REF!,#REF!,#REF!,#REF!,#REF!,#REF!</definedName>
    <definedName name="T20.1?L5">#REF!,#REF!,#REF!,#REF!,#REF!,#REF!,#REF!,#REF!,#REF!,#REF!</definedName>
    <definedName name="T20.1?L6" localSheetId="0">#REF!,#REF!,#REF!,#REF!,#REF!,#REF!,#REF!,#REF!,#REF!,#REF!</definedName>
    <definedName name="T20.1?L6" localSheetId="2">#REF!,#REF!,#REF!,#REF!,#REF!,#REF!,#REF!,#REF!,#REF!,#REF!</definedName>
    <definedName name="T20.1?L6">#REF!,#REF!,#REF!,#REF!,#REF!,#REF!,#REF!,#REF!,#REF!,#REF!</definedName>
    <definedName name="T20?axis?R?ДОГОВОР">[3]хозспособ!$G$7:$O$26,       [3]хозспособ!$G$28:$O$41</definedName>
    <definedName name="T20?axis?R?ДОГОВОР?">[3]хозспособ!$D$7:$D$26,       [3]хозспособ!$D$28:$D$41</definedName>
    <definedName name="T20?axis?ПРД?БАЗ">[3]хозспособ!$L$6:$M$42,  [3]хозспособ!$I$6:$J$42</definedName>
    <definedName name="T20?axis?ПРД?ПРЕД">[3]хозспособ!$N$6:$O$41,  [3]хозспособ!$G$6:$H$42</definedName>
    <definedName name="T20?axis?ПРД?РЕГ" localSheetId="0">[4]Пр.10!#REF!</definedName>
    <definedName name="T20?axis?ПРД?РЕГ" localSheetId="2">[4]Пр.10!#REF!</definedName>
    <definedName name="T20?axis?ПРД?РЕГ">[4]Пр.10!#REF!</definedName>
    <definedName name="T20?axis?ПФ?ПЛАН">[3]хозспособ!$L$6:$L$42,  [3]хозспособ!$G$6:$G$42,  [3]хозспособ!$N$6:$N$42,  [3]хозспособ!$I$6:$I$42</definedName>
    <definedName name="T20?axis?ПФ?ФАКТ">[3]хозспособ!$M$6:$M$42,  [3]хозспособ!$H$6:$H$42,  [3]хозспособ!$O$6:$O$42,  [3]хозспособ!$J$6:$J$42</definedName>
    <definedName name="T20?Data">[3]хозспособ!$G$6:$O$6,       [3]хозспособ!$G$8:$O$25,       [3]хозспособ!$G$27:$O$27,       [3]хозспособ!$G$29:$O$40,       [3]хозспособ!$G$42:$O$42</definedName>
    <definedName name="T20?item_ext?РОСТ" localSheetId="0">#REF!</definedName>
    <definedName name="T20?item_ext?РОСТ" localSheetId="2">#REF!</definedName>
    <definedName name="T20?item_ext?РОСТ">#REF!</definedName>
    <definedName name="T20?L1" localSheetId="0">#REF!</definedName>
    <definedName name="T20?L1" localSheetId="2">#REF!</definedName>
    <definedName name="T20?L1">#REF!</definedName>
    <definedName name="T20?L1.1">[3]хозспособ!$A$20:$O$20,[3]хозспособ!$A$17:$O$17,[3]хозспособ!$A$8:$O$8,[3]хозспособ!$A$11:$O$11,[3]хозспособ!$A$14:$O$14,[3]хозспособ!$A$23:$O$23</definedName>
    <definedName name="T20?L1.2">[3]хозспособ!$A$21:$O$21,[3]хозспособ!$A$18:$O$18,[3]хозспособ!$A$9:$O$9,[3]хозспособ!$A$12:$O$12,[3]хозспособ!$A$15:$O$15,[3]хозспособ!$A$24:$O$24</definedName>
    <definedName name="T20?L1.3">[3]хозспособ!$A$22:$O$22,[3]хозспособ!$A$19:$O$19,[3]хозспособ!$A$10:$O$10,[3]хозспособ!$A$13:$O$13,[3]хозспособ!$A$16:$O$16,[3]хозспособ!$A$25:$O$25</definedName>
    <definedName name="T20?L2" localSheetId="0">#REF!</definedName>
    <definedName name="T20?L2" localSheetId="2">#REF!</definedName>
    <definedName name="T20?L2">#REF!</definedName>
    <definedName name="T20?L2.1">[3]хозспособ!$A$29:$O$29,   [3]хозспособ!$A$32:$O$32,   [3]хозспособ!$A$35:$O$35,   [3]хозспособ!$A$38:$O$38</definedName>
    <definedName name="T20?L2.2">[3]хозспособ!$A$30:$O$30,   [3]хозспособ!$A$33:$O$33,   [3]хозспособ!$A$36:$O$36,   [3]хозспособ!$A$39:$O$39</definedName>
    <definedName name="T20?L2.3">[3]хозспособ!$A$31:$O$31,   [3]хозспособ!$A$34:$O$34,   [3]хозспособ!$A$37:$O$37,   [3]хозспособ!$A$40:$O$40</definedName>
    <definedName name="T20?L3" localSheetId="0">#REF!</definedName>
    <definedName name="T20?L3" localSheetId="2">#REF!</definedName>
    <definedName name="T20?L3">#REF!</definedName>
    <definedName name="T20?Name" localSheetId="0">#REF!</definedName>
    <definedName name="T20?Name" localSheetId="2">#REF!</definedName>
    <definedName name="T20?Name">#REF!</definedName>
    <definedName name="T20?Table" localSheetId="0">#REF!</definedName>
    <definedName name="T20?Table" localSheetId="2">#REF!</definedName>
    <definedName name="T20?Table">#REF!</definedName>
    <definedName name="T20?Title" localSheetId="0">#REF!</definedName>
    <definedName name="T20?Title" localSheetId="2">#REF!</definedName>
    <definedName name="T20?Title">#REF!</definedName>
    <definedName name="T20?unit?ПРЦ" localSheetId="0">#REF!</definedName>
    <definedName name="T20?unit?ПРЦ" localSheetId="2">#REF!</definedName>
    <definedName name="T20?unit?ПРЦ">#REF!</definedName>
    <definedName name="T20?unit?ТРУБ" localSheetId="0">#REF!</definedName>
    <definedName name="T20?unit?ТРУБ" localSheetId="2">#REF!</definedName>
    <definedName name="T20?unit?ТРУБ">#REF!</definedName>
    <definedName name="T20_Copy1" localSheetId="0">'[5]пр 10'!#REF!</definedName>
    <definedName name="T20_Copy1" localSheetId="2">'[5]пр 10'!#REF!</definedName>
    <definedName name="T20_Copy1">'[5]пр 10'!#REF!</definedName>
    <definedName name="T20_Copy2" localSheetId="0">'[5]пр 10'!#REF!</definedName>
    <definedName name="T20_Copy2" localSheetId="2">'[5]пр 10'!#REF!</definedName>
    <definedName name="T20_Copy2">'[5]пр 10'!#REF!</definedName>
    <definedName name="T21.1?axis?R?ВРАС" localSheetId="0">#REF!,#REF!</definedName>
    <definedName name="T21.1?axis?R?ВРАС" localSheetId="2">#REF!,#REF!</definedName>
    <definedName name="T21.1?axis?R?ВРАС">#REF!,#REF!</definedName>
    <definedName name="T21.1?axis?R?ВРАС?" localSheetId="0">#REF!,#REF!</definedName>
    <definedName name="T21.1?axis?R?ВРАС?" localSheetId="2">#REF!,#REF!</definedName>
    <definedName name="T21.1?axis?R?ВРАС?">#REF!,#REF!</definedName>
    <definedName name="T21.1?axis?ПРД?БАЗ">[2]хозспособ!$T$8:$T$37,[2]хозспособ!$R$8:$R$37,[2]хозспособ!$P$8:$P$37,[2]хозспособ!$N$8:$N$37,[2]хозспособ!$L$8:$L$37,[2]хозспособ!$J$8:$J$37,[2]хозспособ!$H$8:$H$37,[2]хозспособ!$F$8:$F$37,[2]хозспособ!$C$8:$C$37,[2]хозспособ!$V$8:$V$37</definedName>
    <definedName name="T21.1?axis?ПРД?РЕГ">[2]хозспособ!$G$8:$G$37,[2]хозспособ!$I$8:$I$37,[2]хозспособ!$K$8:$K$37,[2]хозспособ!$M$8:$M$37,[2]хозспособ!$O$8:$O$37,[2]хозспособ!$Q$8:$Q$37,[2]хозспособ!$S$8:$S$37,[2]хозспособ!$U$8:$U$37,[2]хозспособ!$W$8:$W$37,[2]хозспособ!$D$8:$D$37</definedName>
    <definedName name="T21.1?Data" localSheetId="0">#REF!,#REF!,#REF!,#REF!,#REF!,#REF!,#REF!,#REF!,[0]!P1_T21.1?Data</definedName>
    <definedName name="T21.1?Data" localSheetId="2">#REF!,#REF!,#REF!,#REF!,#REF!,#REF!,#REF!,#REF!,[0]!P1_T21.1?Data</definedName>
    <definedName name="T21.1?Data">#REF!,#REF!,#REF!,#REF!,#REF!,#REF!,#REF!,#REF!,P1_T21.1?Data</definedName>
    <definedName name="T21.1?L1" localSheetId="0">#REF!,#REF!</definedName>
    <definedName name="T21.1?L1" localSheetId="2">#REF!,#REF!</definedName>
    <definedName name="T21.1?L1">#REF!,#REF!</definedName>
    <definedName name="T21.1?L1.1" localSheetId="0">#REF!,#REF!</definedName>
    <definedName name="T21.1?L1.1" localSheetId="2">#REF!,#REF!</definedName>
    <definedName name="T21.1?L1.1">#REF!,#REF!</definedName>
    <definedName name="T21.1?L2" localSheetId="0">#REF!,#REF!</definedName>
    <definedName name="T21.1?L2" localSheetId="2">#REF!,#REF!</definedName>
    <definedName name="T21.1?L2">#REF!,#REF!</definedName>
    <definedName name="T21.1?L2.1" localSheetId="0">#REF!,#REF!</definedName>
    <definedName name="T21.1?L2.1" localSheetId="2">#REF!,#REF!</definedName>
    <definedName name="T21.1?L2.1">#REF!,#REF!</definedName>
    <definedName name="T21.1?L3" localSheetId="0">#REF!,#REF!</definedName>
    <definedName name="T21.1?L3" localSheetId="2">#REF!,#REF!</definedName>
    <definedName name="T21.1?L3">#REF!,#REF!</definedName>
    <definedName name="T21.1?L4" localSheetId="0">#REF!,#REF!</definedName>
    <definedName name="T21.1?L4" localSheetId="2">#REF!,#REF!</definedName>
    <definedName name="T21.1?L4">#REF!,#REF!</definedName>
    <definedName name="T21.1?L5" localSheetId="0">#REF!,#REF!</definedName>
    <definedName name="T21.1?L5" localSheetId="2">#REF!,#REF!</definedName>
    <definedName name="T21.1?L5">#REF!,#REF!</definedName>
    <definedName name="T21.1?L5.1" localSheetId="0">#REF!,#REF!</definedName>
    <definedName name="T21.1?L5.1" localSheetId="2">#REF!,#REF!</definedName>
    <definedName name="T21.1?L5.1">#REF!,#REF!</definedName>
    <definedName name="T21.1?L5.2" localSheetId="0">#REF!,#REF!</definedName>
    <definedName name="T21.1?L5.2" localSheetId="2">#REF!,#REF!</definedName>
    <definedName name="T21.1?L5.2">#REF!,#REF!</definedName>
    <definedName name="T21.1?L5.3" localSheetId="0">#REF!,#REF!</definedName>
    <definedName name="T21.1?L5.3" localSheetId="2">#REF!,#REF!</definedName>
    <definedName name="T21.1?L5.3">#REF!,#REF!</definedName>
    <definedName name="T21.1?L5.3.x" localSheetId="0">#REF!,#REF!</definedName>
    <definedName name="T21.1?L5.3.x" localSheetId="2">#REF!,#REF!</definedName>
    <definedName name="T21.1?L5.3.x">#REF!,#REF!</definedName>
    <definedName name="T21.1?L6" localSheetId="0">#REF!,#REF!</definedName>
    <definedName name="T21.1?L6" localSheetId="2">#REF!,#REF!</definedName>
    <definedName name="T21.1?L6">#REF!,#REF!</definedName>
    <definedName name="T21.1?L7" localSheetId="0">#REF!,#REF!</definedName>
    <definedName name="T21.1?L7" localSheetId="2">#REF!,#REF!</definedName>
    <definedName name="T21.1?L7">#REF!,#REF!</definedName>
    <definedName name="T21.1?L7.1" localSheetId="0">#REF!,#REF!</definedName>
    <definedName name="T21.1?L7.1" localSheetId="2">#REF!,#REF!</definedName>
    <definedName name="T21.1?L7.1">#REF!,#REF!</definedName>
    <definedName name="T21.1?L7.2" localSheetId="0">#REF!,#REF!</definedName>
    <definedName name="T21.1?L7.2" localSheetId="2">#REF!,#REF!</definedName>
    <definedName name="T21.1?L7.2">#REF!,#REF!</definedName>
    <definedName name="T21.1?L7.3" localSheetId="0">#REF!,#REF!</definedName>
    <definedName name="T21.1?L7.3" localSheetId="2">#REF!,#REF!</definedName>
    <definedName name="T21.1?L7.3">#REF!,#REF!</definedName>
    <definedName name="T21.1?L7.4" localSheetId="0">#REF!,#REF!</definedName>
    <definedName name="T21.1?L7.4" localSheetId="2">#REF!,#REF!</definedName>
    <definedName name="T21.1?L7.4">#REF!,#REF!</definedName>
    <definedName name="T21.1?L7.4.x" localSheetId="0">#REF!,#REF!</definedName>
    <definedName name="T21.1?L7.4.x" localSheetId="2">#REF!,#REF!</definedName>
    <definedName name="T21.1?L7.4.x">#REF!,#REF!</definedName>
    <definedName name="T21.1?L8" localSheetId="0">#REF!,#REF!</definedName>
    <definedName name="T21.1?L8" localSheetId="2">#REF!,#REF!</definedName>
    <definedName name="T21.1?L8">#REF!,#REF!</definedName>
    <definedName name="T21.1_Name3" localSheetId="0">#REF!,#REF!,#REF!,#REF!,#REF!,#REF!,#REF!,#REF!,#REF!</definedName>
    <definedName name="T21.1_Name3" localSheetId="2">#REF!,#REF!,#REF!,#REF!,#REF!,#REF!,#REF!,#REF!,#REF!</definedName>
    <definedName name="T21.1_Name3">#REF!,#REF!,#REF!,#REF!,#REF!,#REF!,#REF!,#REF!,#REF!</definedName>
    <definedName name="T21.2.1?axis?R?ВРАС" localSheetId="0">#REF!,#REF!</definedName>
    <definedName name="T21.2.1?axis?R?ВРАС" localSheetId="2">#REF!,#REF!</definedName>
    <definedName name="T21.2.1?axis?R?ВРАС">#REF!,#REF!</definedName>
    <definedName name="T21.2.1?axis?R?ВРАС?" localSheetId="0">#REF!,#REF!</definedName>
    <definedName name="T21.2.1?axis?R?ВРАС?" localSheetId="2">#REF!,#REF!</definedName>
    <definedName name="T21.2.1?axis?R?ВРАС?">#REF!,#REF!</definedName>
    <definedName name="T21.2.1?axis?ПРД?БАЗ" localSheetId="0">#REF!,#REF!,#REF!,#REF!,#REF!,#REF!,#REF!,#REF!</definedName>
    <definedName name="T21.2.1?axis?ПРД?БАЗ" localSheetId="2">#REF!,#REF!,#REF!,#REF!,#REF!,#REF!,#REF!,#REF!</definedName>
    <definedName name="T21.2.1?axis?ПРД?БАЗ">#REF!,#REF!,#REF!,#REF!,#REF!,#REF!,#REF!,#REF!</definedName>
    <definedName name="T21.2.1?axis?ПРД?РЕГ" localSheetId="0">#REF!,#REF!,#REF!,#REF!,#REF!,#REF!,#REF!,#REF!</definedName>
    <definedName name="T21.2.1?axis?ПРД?РЕГ" localSheetId="2">#REF!,#REF!,#REF!,#REF!,#REF!,#REF!,#REF!,#REF!</definedName>
    <definedName name="T21.2.1?axis?ПРД?РЕГ">#REF!,#REF!,#REF!,#REF!,#REF!,#REF!,#REF!,#REF!</definedName>
    <definedName name="T21.2.1?Data" localSheetId="0">план!P1_T21.2.1?Data,план!P2_T21.2.1?Data</definedName>
    <definedName name="T21.2.1?Data" localSheetId="2">ф.20!P1_T21.2.1?Data,ф.20!P2_T21.2.1?Data</definedName>
    <definedName name="T21.2.1?Data">P1_T21.2.1?Data,P2_T21.2.1?Data</definedName>
    <definedName name="T21.2.1?L1" localSheetId="0">#REF!,#REF!</definedName>
    <definedName name="T21.2.1?L1" localSheetId="2">#REF!,#REF!</definedName>
    <definedName name="T21.2.1?L1">#REF!,#REF!</definedName>
    <definedName name="T21.2.1?L1.1" localSheetId="0">#REF!,#REF!</definedName>
    <definedName name="T21.2.1?L1.1" localSheetId="2">#REF!,#REF!</definedName>
    <definedName name="T21.2.1?L1.1">#REF!,#REF!</definedName>
    <definedName name="T21.2.1?L2" localSheetId="0">#REF!,#REF!</definedName>
    <definedName name="T21.2.1?L2" localSheetId="2">#REF!,#REF!</definedName>
    <definedName name="T21.2.1?L2">#REF!,#REF!</definedName>
    <definedName name="T21.2.1?L2.1" localSheetId="0">#REF!,#REF!</definedName>
    <definedName name="T21.2.1?L2.1" localSheetId="2">#REF!,#REF!</definedName>
    <definedName name="T21.2.1?L2.1">#REF!,#REF!</definedName>
    <definedName name="T21.2.1?L3" localSheetId="0">#REF!,#REF!</definedName>
    <definedName name="T21.2.1?L3" localSheetId="2">#REF!,#REF!</definedName>
    <definedName name="T21.2.1?L3">#REF!,#REF!</definedName>
    <definedName name="T21.2.1?L4" localSheetId="0">#REF!,#REF!</definedName>
    <definedName name="T21.2.1?L4" localSheetId="2">#REF!,#REF!</definedName>
    <definedName name="T21.2.1?L4">#REF!,#REF!</definedName>
    <definedName name="T21.2.1?L5" localSheetId="0">#REF!,#REF!</definedName>
    <definedName name="T21.2.1?L5" localSheetId="2">#REF!,#REF!</definedName>
    <definedName name="T21.2.1?L5">#REF!,#REF!</definedName>
    <definedName name="T21.2.1?L5.1" localSheetId="0">#REF!,#REF!</definedName>
    <definedName name="T21.2.1?L5.1" localSheetId="2">#REF!,#REF!</definedName>
    <definedName name="T21.2.1?L5.1">#REF!,#REF!</definedName>
    <definedName name="T21.2.1?L5.2" localSheetId="0">#REF!,#REF!</definedName>
    <definedName name="T21.2.1?L5.2" localSheetId="2">#REF!,#REF!</definedName>
    <definedName name="T21.2.1?L5.2">#REF!,#REF!</definedName>
    <definedName name="T21.2.1?L5.3" localSheetId="0">#REF!,#REF!</definedName>
    <definedName name="T21.2.1?L5.3" localSheetId="2">#REF!,#REF!</definedName>
    <definedName name="T21.2.1?L5.3">#REF!,#REF!</definedName>
    <definedName name="T21.2.1?L5.3.x" localSheetId="0">#REF!,#REF!</definedName>
    <definedName name="T21.2.1?L5.3.x" localSheetId="2">#REF!,#REF!</definedName>
    <definedName name="T21.2.1?L5.3.x">#REF!,#REF!</definedName>
    <definedName name="T21.2.1?L6" localSheetId="0">#REF!,#REF!</definedName>
    <definedName name="T21.2.1?L6" localSheetId="2">#REF!,#REF!</definedName>
    <definedName name="T21.2.1?L6">#REF!,#REF!</definedName>
    <definedName name="T21.2.1?L7" localSheetId="0">#REF!,#REF!</definedName>
    <definedName name="T21.2.1?L7" localSheetId="2">#REF!,#REF!</definedName>
    <definedName name="T21.2.1?L7">#REF!,#REF!</definedName>
    <definedName name="T21.2.1?L7.1" localSheetId="0">#REF!,#REF!</definedName>
    <definedName name="T21.2.1?L7.1" localSheetId="2">#REF!,#REF!</definedName>
    <definedName name="T21.2.1?L7.1">#REF!,#REF!</definedName>
    <definedName name="T21.2.1?L7.2" localSheetId="0">#REF!,#REF!</definedName>
    <definedName name="T21.2.1?L7.2" localSheetId="2">#REF!,#REF!</definedName>
    <definedName name="T21.2.1?L7.2">#REF!,#REF!</definedName>
    <definedName name="T21.2.1?L7.3" localSheetId="0">#REF!,#REF!</definedName>
    <definedName name="T21.2.1?L7.3" localSheetId="2">#REF!,#REF!</definedName>
    <definedName name="T21.2.1?L7.3">#REF!,#REF!</definedName>
    <definedName name="T21.2.1?L7.4" localSheetId="0">#REF!,#REF!</definedName>
    <definedName name="T21.2.1?L7.4" localSheetId="2">#REF!,#REF!</definedName>
    <definedName name="T21.2.1?L7.4">#REF!,#REF!</definedName>
    <definedName name="T21.2.1?L7.4.x" localSheetId="0">#REF!,#REF!</definedName>
    <definedName name="T21.2.1?L7.4.x" localSheetId="2">#REF!,#REF!</definedName>
    <definedName name="T21.2.1?L7.4.x">#REF!,#REF!</definedName>
    <definedName name="T21.2.1?L8" localSheetId="0">#REF!,#REF!</definedName>
    <definedName name="T21.2.1?L8" localSheetId="2">#REF!,#REF!</definedName>
    <definedName name="T21.2.1?L8">#REF!,#REF!</definedName>
    <definedName name="T21.2.1_Name3" localSheetId="0">#REF!,#REF!,#REF!,#REF!,#REF!,#REF!,#REF!</definedName>
    <definedName name="T21.2.1_Name3" localSheetId="2">#REF!,#REF!,#REF!,#REF!,#REF!,#REF!,#REF!</definedName>
    <definedName name="T21.2.1_Name3">#REF!,#REF!,#REF!,#REF!,#REF!,#REF!,#REF!</definedName>
    <definedName name="T21.2.2?axis?R?ВРАС" localSheetId="0">#REF!,#REF!</definedName>
    <definedName name="T21.2.2?axis?R?ВРАС" localSheetId="2">#REF!,#REF!</definedName>
    <definedName name="T21.2.2?axis?R?ВРАС">#REF!,#REF!</definedName>
    <definedName name="T21.2.2?axis?R?ВРАС?" localSheetId="0">#REF!,#REF!</definedName>
    <definedName name="T21.2.2?axis?R?ВРАС?" localSheetId="2">#REF!,#REF!</definedName>
    <definedName name="T21.2.2?axis?R?ВРАС?">#REF!,#REF!</definedName>
    <definedName name="T21.2.2?axis?ПРД?БАЗ" localSheetId="0">#REF!,#REF!,#REF!,#REF!,#REF!</definedName>
    <definedName name="T21.2.2?axis?ПРД?БАЗ" localSheetId="2">#REF!,#REF!,#REF!,#REF!,#REF!</definedName>
    <definedName name="T21.2.2?axis?ПРД?БАЗ">#REF!,#REF!,#REF!,#REF!,#REF!</definedName>
    <definedName name="T21.2.2?axis?ПРД?РЕГ" localSheetId="0">#REF!,#REF!,#REF!,#REF!,#REF!</definedName>
    <definedName name="T21.2.2?axis?ПРД?РЕГ" localSheetId="2">#REF!,#REF!,#REF!,#REF!,#REF!</definedName>
    <definedName name="T21.2.2?axis?ПРД?РЕГ">#REF!,#REF!,#REF!,#REF!,#REF!</definedName>
    <definedName name="T21.2.2?Data" localSheetId="0">план!P1_T21.2.2?Data,план!P2_T21.2.2?Data</definedName>
    <definedName name="T21.2.2?Data" localSheetId="2">ф.20!P1_T21.2.2?Data,ф.20!P2_T21.2.2?Data</definedName>
    <definedName name="T21.2.2?Data">P1_T21.2.2?Data,P2_T21.2.2?Data</definedName>
    <definedName name="T21.2.2?L1" localSheetId="0">#REF!,#REF!</definedName>
    <definedName name="T21.2.2?L1" localSheetId="2">#REF!,#REF!</definedName>
    <definedName name="T21.2.2?L1">#REF!,#REF!</definedName>
    <definedName name="T21.2.2?L1.1" localSheetId="0">#REF!,#REF!</definedName>
    <definedName name="T21.2.2?L1.1" localSheetId="2">#REF!,#REF!</definedName>
    <definedName name="T21.2.2?L1.1">#REF!,#REF!</definedName>
    <definedName name="T21.2.2?L2" localSheetId="0">#REF!,#REF!</definedName>
    <definedName name="T21.2.2?L2" localSheetId="2">#REF!,#REF!</definedName>
    <definedName name="T21.2.2?L2">#REF!,#REF!</definedName>
    <definedName name="T21.2.2?L2.1" localSheetId="0">#REF!,#REF!</definedName>
    <definedName name="T21.2.2?L2.1" localSheetId="2">#REF!,#REF!</definedName>
    <definedName name="T21.2.2?L2.1">#REF!,#REF!</definedName>
    <definedName name="T21.2.2?L3" localSheetId="0">#REF!,#REF!</definedName>
    <definedName name="T21.2.2?L3" localSheetId="2">#REF!,#REF!</definedName>
    <definedName name="T21.2.2?L3">#REF!,#REF!</definedName>
    <definedName name="T21.2.2?L4" localSheetId="0">#REF!,#REF!</definedName>
    <definedName name="T21.2.2?L4" localSheetId="2">#REF!,#REF!</definedName>
    <definedName name="T21.2.2?L4">#REF!,#REF!</definedName>
    <definedName name="T21.2.2?L5" localSheetId="0">#REF!,#REF!</definedName>
    <definedName name="T21.2.2?L5" localSheetId="2">#REF!,#REF!</definedName>
    <definedName name="T21.2.2?L5">#REF!,#REF!</definedName>
    <definedName name="T21.2.2?L5.1" localSheetId="0">#REF!,#REF!</definedName>
    <definedName name="T21.2.2?L5.1" localSheetId="2">#REF!,#REF!</definedName>
    <definedName name="T21.2.2?L5.1">#REF!,#REF!</definedName>
    <definedName name="T21.2.2?L5.2" localSheetId="0">#REF!,#REF!</definedName>
    <definedName name="T21.2.2?L5.2" localSheetId="2">#REF!,#REF!</definedName>
    <definedName name="T21.2.2?L5.2">#REF!,#REF!</definedName>
    <definedName name="T21.2.2?L5.3" localSheetId="0">#REF!,#REF!</definedName>
    <definedName name="T21.2.2?L5.3" localSheetId="2">#REF!,#REF!</definedName>
    <definedName name="T21.2.2?L5.3">#REF!,#REF!</definedName>
    <definedName name="T21.2.2?L5.3.x" localSheetId="0">#REF!,#REF!</definedName>
    <definedName name="T21.2.2?L5.3.x" localSheetId="2">#REF!,#REF!</definedName>
    <definedName name="T21.2.2?L5.3.x">#REF!,#REF!</definedName>
    <definedName name="T21.2.2?L6" localSheetId="0">#REF!,#REF!</definedName>
    <definedName name="T21.2.2?L6" localSheetId="2">#REF!,#REF!</definedName>
    <definedName name="T21.2.2?L6">#REF!,#REF!</definedName>
    <definedName name="T21.2.2?L7" localSheetId="0">#REF!,#REF!</definedName>
    <definedName name="T21.2.2?L7" localSheetId="2">#REF!,#REF!</definedName>
    <definedName name="T21.2.2?L7">#REF!,#REF!</definedName>
    <definedName name="T21.2.2?L7.1" localSheetId="0">#REF!,#REF!</definedName>
    <definedName name="T21.2.2?L7.1" localSheetId="2">#REF!,#REF!</definedName>
    <definedName name="T21.2.2?L7.1">#REF!,#REF!</definedName>
    <definedName name="T21.2.2?L7.2" localSheetId="0">#REF!,#REF!</definedName>
    <definedName name="T21.2.2?L7.2" localSheetId="2">#REF!,#REF!</definedName>
    <definedName name="T21.2.2?L7.2">#REF!,#REF!</definedName>
    <definedName name="T21.2.2?L7.3" localSheetId="0">#REF!,#REF!</definedName>
    <definedName name="T21.2.2?L7.3" localSheetId="2">#REF!,#REF!</definedName>
    <definedName name="T21.2.2?L7.3">#REF!,#REF!</definedName>
    <definedName name="T21.2.2?L7.4" localSheetId="0">#REF!,#REF!</definedName>
    <definedName name="T21.2.2?L7.4" localSheetId="2">#REF!,#REF!</definedName>
    <definedName name="T21.2.2?L7.4">#REF!,#REF!</definedName>
    <definedName name="T21.2.2?L7.4.x" localSheetId="0">#REF!,#REF!</definedName>
    <definedName name="T21.2.2?L7.4.x" localSheetId="2">#REF!,#REF!</definedName>
    <definedName name="T21.2.2?L7.4.x">#REF!,#REF!</definedName>
    <definedName name="T21.2.2?L8" localSheetId="0">#REF!,#REF!</definedName>
    <definedName name="T21.2.2?L8" localSheetId="2">#REF!,#REF!</definedName>
    <definedName name="T21.2.2?L8">#REF!,#REF!</definedName>
    <definedName name="T21.2.2_Name3" localSheetId="0">#REF!,#REF!,#REF!,#REF!</definedName>
    <definedName name="T21.2.2_Name3" localSheetId="2">#REF!,#REF!,#REF!,#REF!</definedName>
    <definedName name="T21.2.2_Name3">#REF!,#REF!,#REF!,#REF!</definedName>
    <definedName name="T21.3?axis?R?ВРАС" localSheetId="0">#REF!,#REF!</definedName>
    <definedName name="T21.3?axis?R?ВРАС" localSheetId="2">#REF!,#REF!</definedName>
    <definedName name="T21.3?axis?R?ВРАС">#REF!,#REF!</definedName>
    <definedName name="T21.3?axis?R?ВРАС?" localSheetId="0">#REF!,#REF!</definedName>
    <definedName name="T21.3?axis?R?ВРАС?" localSheetId="2">#REF!,#REF!</definedName>
    <definedName name="T21.3?axis?R?ВРАС?">#REF!,#REF!</definedName>
    <definedName name="T21.3?axis?R?НАП" localSheetId="0">#REF!,#REF!,#REF!,#REF!</definedName>
    <definedName name="T21.3?axis?R?НАП" localSheetId="2">#REF!,#REF!,#REF!,#REF!</definedName>
    <definedName name="T21.3?axis?R?НАП">#REF!,#REF!,#REF!,#REF!</definedName>
    <definedName name="T21.3?axis?R?НАП?" localSheetId="0">#REF!,#REF!,#REF!,#REF!</definedName>
    <definedName name="T21.3?axis?R?НАП?" localSheetId="2">#REF!,#REF!,#REF!,#REF!</definedName>
    <definedName name="T21.3?axis?R?НАП?">#REF!,#REF!,#REF!,#REF!</definedName>
    <definedName name="T21.3?axis?ПРД?БАЗ" localSheetId="0">#REF!</definedName>
    <definedName name="T21.3?axis?ПРД?БАЗ" localSheetId="2">#REF!</definedName>
    <definedName name="T21.3?axis?ПРД?БАЗ">#REF!</definedName>
    <definedName name="T21.3?axis?ПРД?РЕГ" localSheetId="0">#REF!</definedName>
    <definedName name="T21.3?axis?ПРД?РЕГ" localSheetId="2">#REF!</definedName>
    <definedName name="T21.3?axis?ПРД?РЕГ">#REF!</definedName>
    <definedName name="T21.3?Data">[2]хозспособ!$C$12:$F$17,[2]хозспособ!$C$19:$F$22,[2]хозспособ!$C$24:$F$26,[2]хозспособ!$C$28:$F$30,[2]хозспособ!$C$32:$F$33,[2]хозспособ!$C$35:$F$46,[2]хозспособ!$C$48:$F$49,[2]хозспособ!$C$51:$F$51,[2]хозспособ!$C$53:$F$56,[2]хозспособ!$C$10:$F$10</definedName>
    <definedName name="T21.3?item_ext?ВСЕГО" localSheetId="0">#REF!,#REF!</definedName>
    <definedName name="T21.3?item_ext?ВСЕГО" localSheetId="2">#REF!,#REF!</definedName>
    <definedName name="T21.3?item_ext?ВСЕГО">#REF!,#REF!</definedName>
    <definedName name="T21.3?item_ext?СБЫТ" localSheetId="0">#REF!,#REF!</definedName>
    <definedName name="T21.3?item_ext?СБЫТ" localSheetId="2">#REF!,#REF!</definedName>
    <definedName name="T21.3?item_ext?СБЫТ">#REF!,#REF!</definedName>
    <definedName name="T21.3?L5.3.x" localSheetId="0">#REF!</definedName>
    <definedName name="T21.3?L5.3.x" localSheetId="2">#REF!</definedName>
    <definedName name="T21.3?L5.3.x">#REF!</definedName>
    <definedName name="T21.3?L7.4.x" localSheetId="0">#REF!</definedName>
    <definedName name="T21.3?L7.4.x" localSheetId="2">#REF!</definedName>
    <definedName name="T21.3?L7.4.x">#REF!</definedName>
    <definedName name="T21.4?axis?R?ВРАС" localSheetId="0">#REF!,#REF!</definedName>
    <definedName name="T21.4?axis?R?ВРАС" localSheetId="2">#REF!,#REF!</definedName>
    <definedName name="T21.4?axis?R?ВРАС">#REF!,#REF!</definedName>
    <definedName name="T21.4?axis?R?ВРАС?" localSheetId="0">#REF!,#REF!</definedName>
    <definedName name="T21.4?axis?R?ВРАС?" localSheetId="2">#REF!,#REF!</definedName>
    <definedName name="T21.4?axis?R?ВРАС?">#REF!,#REF!</definedName>
    <definedName name="T21.4?axis?ПРД?БАЗ" localSheetId="0">#REF!,#REF!,#REF!,#REF!,#REF!</definedName>
    <definedName name="T21.4?axis?ПРД?БАЗ" localSheetId="2">#REF!,#REF!,#REF!,#REF!,#REF!</definedName>
    <definedName name="T21.4?axis?ПРД?БАЗ">#REF!,#REF!,#REF!,#REF!,#REF!</definedName>
    <definedName name="T21.4?axis?ПРД?РЕГ" localSheetId="0">#REF!,#REF!,#REF!,#REF!,#REF!</definedName>
    <definedName name="T21.4?axis?ПРД?РЕГ" localSheetId="2">#REF!,#REF!,#REF!,#REF!,#REF!</definedName>
    <definedName name="T21.4?axis?ПРД?РЕГ">#REF!,#REF!,#REF!,#REF!,#REF!</definedName>
    <definedName name="T21.4?Data">P1_T21.4?Data,P2_T21.4?Data</definedName>
    <definedName name="T21.4?L1" localSheetId="0">#REF!,#REF!</definedName>
    <definedName name="T21.4?L1" localSheetId="2">#REF!,#REF!</definedName>
    <definedName name="T21.4?L1">#REF!,#REF!</definedName>
    <definedName name="T21.4?L1.1" localSheetId="0">#REF!,#REF!</definedName>
    <definedName name="T21.4?L1.1" localSheetId="2">#REF!,#REF!</definedName>
    <definedName name="T21.4?L1.1">#REF!,#REF!</definedName>
    <definedName name="T21.4?L2" localSheetId="0">#REF!,#REF!</definedName>
    <definedName name="T21.4?L2" localSheetId="2">#REF!,#REF!</definedName>
    <definedName name="T21.4?L2">#REF!,#REF!</definedName>
    <definedName name="T21.4?L2.1" localSheetId="0">#REF!,#REF!</definedName>
    <definedName name="T21.4?L2.1" localSheetId="2">#REF!,#REF!</definedName>
    <definedName name="T21.4?L2.1">#REF!,#REF!</definedName>
    <definedName name="T21.4?L3" localSheetId="0">#REF!,#REF!</definedName>
    <definedName name="T21.4?L3" localSheetId="2">#REF!,#REF!</definedName>
    <definedName name="T21.4?L3">#REF!,#REF!</definedName>
    <definedName name="T21.4?L4" localSheetId="0">#REF!,#REF!</definedName>
    <definedName name="T21.4?L4" localSheetId="2">#REF!,#REF!</definedName>
    <definedName name="T21.4?L4">#REF!,#REF!</definedName>
    <definedName name="T21.4?L5" localSheetId="0">#REF!,#REF!</definedName>
    <definedName name="T21.4?L5" localSheetId="2">#REF!,#REF!</definedName>
    <definedName name="T21.4?L5">#REF!,#REF!</definedName>
    <definedName name="T21.4?L5.1" localSheetId="0">#REF!,#REF!</definedName>
    <definedName name="T21.4?L5.1" localSheetId="2">#REF!,#REF!</definedName>
    <definedName name="T21.4?L5.1">#REF!,#REF!</definedName>
    <definedName name="T21.4?L5.2" localSheetId="0">#REF!,#REF!</definedName>
    <definedName name="T21.4?L5.2" localSheetId="2">#REF!,#REF!</definedName>
    <definedName name="T21.4?L5.2">#REF!,#REF!</definedName>
    <definedName name="T21.4?L5.3" localSheetId="0">#REF!,#REF!</definedName>
    <definedName name="T21.4?L5.3" localSheetId="2">#REF!,#REF!</definedName>
    <definedName name="T21.4?L5.3">#REF!,#REF!</definedName>
    <definedName name="T21.4?L5.3.x" localSheetId="0">#REF!,#REF!</definedName>
    <definedName name="T21.4?L5.3.x" localSheetId="2">#REF!,#REF!</definedName>
    <definedName name="T21.4?L5.3.x">#REF!,#REF!</definedName>
    <definedName name="T21.4?L6" localSheetId="0">#REF!,#REF!</definedName>
    <definedName name="T21.4?L6" localSheetId="2">#REF!,#REF!</definedName>
    <definedName name="T21.4?L6">#REF!,#REF!</definedName>
    <definedName name="T21.4?L7" localSheetId="0">#REF!,#REF!</definedName>
    <definedName name="T21.4?L7" localSheetId="2">#REF!,#REF!</definedName>
    <definedName name="T21.4?L7">#REF!,#REF!</definedName>
    <definedName name="T21.4?L7.1" localSheetId="0">#REF!,#REF!</definedName>
    <definedName name="T21.4?L7.1" localSheetId="2">#REF!,#REF!</definedName>
    <definedName name="T21.4?L7.1">#REF!,#REF!</definedName>
    <definedName name="T21.4?L7.2" localSheetId="0">#REF!,#REF!</definedName>
    <definedName name="T21.4?L7.2" localSheetId="2">#REF!,#REF!</definedName>
    <definedName name="T21.4?L7.2">#REF!,#REF!</definedName>
    <definedName name="T21.4?L7.3" localSheetId="0">#REF!,#REF!</definedName>
    <definedName name="T21.4?L7.3" localSheetId="2">#REF!,#REF!</definedName>
    <definedName name="T21.4?L7.3">#REF!,#REF!</definedName>
    <definedName name="T21.4?L7.4" localSheetId="0">#REF!,#REF!</definedName>
    <definedName name="T21.4?L7.4" localSheetId="2">#REF!,#REF!</definedName>
    <definedName name="T21.4?L7.4">#REF!,#REF!</definedName>
    <definedName name="T21.4?L7.4.x" localSheetId="0">#REF!,#REF!</definedName>
    <definedName name="T21.4?L7.4.x" localSheetId="2">#REF!,#REF!</definedName>
    <definedName name="T21.4?L7.4.x">#REF!,#REF!</definedName>
    <definedName name="T21.4?L8" localSheetId="0">#REF!,#REF!</definedName>
    <definedName name="T21.4?L8" localSheetId="2">#REF!,#REF!</definedName>
    <definedName name="T21.4?L8">#REF!,#REF!</definedName>
    <definedName name="T21.4?L8.1" localSheetId="0">#REF!,#REF!</definedName>
    <definedName name="T21.4?L8.1" localSheetId="2">#REF!,#REF!</definedName>
    <definedName name="T21.4?L8.1">#REF!,#REF!</definedName>
    <definedName name="T21.4?L8.2" localSheetId="0">#REF!,#REF!</definedName>
    <definedName name="T21.4?L8.2" localSheetId="2">#REF!,#REF!</definedName>
    <definedName name="T21.4?L8.2">#REF!,#REF!</definedName>
    <definedName name="T21.4_Name3" localSheetId="0">#REF!,#REF!,#REF!,#REF!</definedName>
    <definedName name="T21.4_Name3" localSheetId="2">#REF!,#REF!,#REF!,#REF!</definedName>
    <definedName name="T21.4_Name3">#REF!,#REF!,#REF!,#REF!</definedName>
    <definedName name="T21?axis?R?ВРАС" localSheetId="0">'[5]П 1.21'!$E$21:$G$23,'[5]П 1.21'!#REF!</definedName>
    <definedName name="T21?axis?R?ВРАС" localSheetId="2">'[5]П 1.21'!$E$21:$G$23,'[5]П 1.21'!#REF!</definedName>
    <definedName name="T21?axis?R?ВРАС">'[5]П 1.21'!$E$21:$G$23,'[5]П 1.21'!#REF!</definedName>
    <definedName name="T21?axis?R?ВРАС?" localSheetId="0">'[5]П 1.21'!$B$21:$B$23,'[5]П 1.21'!#REF!</definedName>
    <definedName name="T21?axis?R?ВРАС?" localSheetId="2">'[5]П 1.21'!$B$21:$B$23,'[5]П 1.21'!#REF!</definedName>
    <definedName name="T21?axis?R?ВРАС?">'[5]П 1.21'!$B$21:$B$23,'[5]П 1.21'!#REF!</definedName>
    <definedName name="T21?axis?R?ДОГОВОР" localSheetId="0">#REF!</definedName>
    <definedName name="T21?axis?R?ДОГОВОР" localSheetId="2">#REF!</definedName>
    <definedName name="T21?axis?R?ДОГОВОР">#REF!</definedName>
    <definedName name="T21?axis?R?ДОГОВОР?" localSheetId="0">#REF!</definedName>
    <definedName name="T21?axis?R?ДОГОВОР?" localSheetId="2">#REF!</definedName>
    <definedName name="T21?axis?R?ДОГОВОР?">#REF!</definedName>
    <definedName name="T21?axis?ПРД?БАЗ">[3]хозспособ!$I$6:$J$18,[3]хозспособ!$F$6:$G$18</definedName>
    <definedName name="T21?axis?ПРД?ПРЕД">[3]хозспособ!$K$6:$L$18,[3]хозспособ!$D$6:$E$18</definedName>
    <definedName name="T21?axis?ПРД?РЕГ" localSheetId="0">'[5]пр 14'!#REF!</definedName>
    <definedName name="T21?axis?ПРД?РЕГ" localSheetId="2">'[5]пр 14'!#REF!</definedName>
    <definedName name="T21?axis?ПРД?РЕГ">'[5]пр 14'!#REF!</definedName>
    <definedName name="T21?axis?ПФ?ПЛАН">[3]хозспособ!$I$6:$I$18,[3]хозспособ!$D$6:$D$18,[3]хозспособ!$K$6:$K$18,[3]хозспособ!$F$6:$F$18</definedName>
    <definedName name="T21?axis?ПФ?ФАКТ">[3]хозспособ!$J$6:$J$18,[3]хозспособ!$E$6:$E$18,[3]хозспособ!$L$6:$L$18,[3]хозспособ!$G$6:$G$18</definedName>
    <definedName name="T21?Data">[3]хозспособ!$D$6:$L$9, [3]хозспособ!$D$11:$L$14, [3]хозспособ!$D$16:$L$18</definedName>
    <definedName name="T21?item_ext?РОСТ" localSheetId="0">[4]Пр.24!#REF!</definedName>
    <definedName name="T21?item_ext?РОСТ" localSheetId="2">[4]Пр.24!#REF!</definedName>
    <definedName name="T21?item_ext?РОСТ">[4]Пр.24!#REF!</definedName>
    <definedName name="T21?L1" localSheetId="0">#REF!</definedName>
    <definedName name="T21?L1" localSheetId="2">#REF!</definedName>
    <definedName name="T21?L1">#REF!</definedName>
    <definedName name="T21?L1.1" localSheetId="0">#REF!</definedName>
    <definedName name="T21?L1.1" localSheetId="2">#REF!</definedName>
    <definedName name="T21?L1.1">#REF!</definedName>
    <definedName name="T21?L2" localSheetId="0">#REF!</definedName>
    <definedName name="T21?L2" localSheetId="2">#REF!</definedName>
    <definedName name="T21?L2">#REF!</definedName>
    <definedName name="T21?L2.1" localSheetId="0">#REF!</definedName>
    <definedName name="T21?L2.1" localSheetId="2">#REF!</definedName>
    <definedName name="T21?L2.1">#REF!</definedName>
    <definedName name="T21?L3" localSheetId="0">#REF!</definedName>
    <definedName name="T21?L3" localSheetId="2">#REF!</definedName>
    <definedName name="T21?L3">#REF!</definedName>
    <definedName name="T21?L4" localSheetId="0">#REF!</definedName>
    <definedName name="T21?L4" localSheetId="2">#REF!</definedName>
    <definedName name="T21?L4">#REF!</definedName>
    <definedName name="T21?L4.x" localSheetId="0">#REF!</definedName>
    <definedName name="T21?L4.x" localSheetId="2">#REF!</definedName>
    <definedName name="T21?L4.x">#REF!</definedName>
    <definedName name="T21?L5" localSheetId="0">#REF!</definedName>
    <definedName name="T21?L5" localSheetId="2">#REF!</definedName>
    <definedName name="T21?L5">#REF!</definedName>
    <definedName name="T21?L5.1" localSheetId="0">#REF!</definedName>
    <definedName name="T21?L5.1" localSheetId="2">#REF!</definedName>
    <definedName name="T21?L5.1">#REF!</definedName>
    <definedName name="T21?L5.2" localSheetId="0">#REF!</definedName>
    <definedName name="T21?L5.2" localSheetId="2">#REF!</definedName>
    <definedName name="T21?L5.2">#REF!</definedName>
    <definedName name="T21?L5.3" localSheetId="0">#REF!</definedName>
    <definedName name="T21?L5.3" localSheetId="2">#REF!</definedName>
    <definedName name="T21?L5.3">#REF!</definedName>
    <definedName name="T21?L5.3.x" localSheetId="0">#REF!</definedName>
    <definedName name="T21?L5.3.x" localSheetId="2">#REF!</definedName>
    <definedName name="T21?L5.3.x">#REF!</definedName>
    <definedName name="T21?L6" localSheetId="0">#REF!</definedName>
    <definedName name="T21?L6" localSheetId="2">#REF!</definedName>
    <definedName name="T21?L6">#REF!</definedName>
    <definedName name="T21?L7" localSheetId="0">#REF!</definedName>
    <definedName name="T21?L7" localSheetId="2">#REF!</definedName>
    <definedName name="T21?L7">#REF!</definedName>
    <definedName name="T21?L7.1" localSheetId="0">#REF!</definedName>
    <definedName name="T21?L7.1" localSheetId="2">#REF!</definedName>
    <definedName name="T21?L7.1">#REF!</definedName>
    <definedName name="T21?L7.2" localSheetId="0">#REF!</definedName>
    <definedName name="T21?L7.2" localSheetId="2">#REF!</definedName>
    <definedName name="T21?L7.2">#REF!</definedName>
    <definedName name="T21?L7.3" localSheetId="0">#REF!</definedName>
    <definedName name="T21?L7.3" localSheetId="2">#REF!</definedName>
    <definedName name="T21?L7.3">#REF!</definedName>
    <definedName name="T21?L7.4" localSheetId="0">'[5]П 1.21'!#REF!</definedName>
    <definedName name="T21?L7.4" localSheetId="2">'[5]П 1.21'!#REF!</definedName>
    <definedName name="T21?L7.4">'[5]П 1.21'!#REF!</definedName>
    <definedName name="T21?L7.4.x" localSheetId="0">'[5]П 1.21'!#REF!</definedName>
    <definedName name="T21?L7.4.x" localSheetId="2">'[5]П 1.21'!#REF!</definedName>
    <definedName name="T21?L7.4.x">'[5]П 1.21'!#REF!</definedName>
    <definedName name="T21?L8" localSheetId="0">#REF!</definedName>
    <definedName name="T21?L8" localSheetId="2">#REF!</definedName>
    <definedName name="T21?L8">#REF!</definedName>
    <definedName name="T21?L8.1" localSheetId="0">#REF!</definedName>
    <definedName name="T21?L8.1" localSheetId="2">#REF!</definedName>
    <definedName name="T21?L8.1">#REF!</definedName>
    <definedName name="T21?L8.2" localSheetId="0">'[5]П 1.21'!#REF!</definedName>
    <definedName name="T21?L8.2" localSheetId="2">'[5]П 1.21'!#REF!</definedName>
    <definedName name="T21?L8.2">'[5]П 1.21'!#REF!</definedName>
    <definedName name="T21?L8.3" localSheetId="0">'[5]П 1.21'!#REF!</definedName>
    <definedName name="T21?L8.3" localSheetId="2">'[5]П 1.21'!#REF!</definedName>
    <definedName name="T21?L8.3">'[5]П 1.21'!#REF!</definedName>
    <definedName name="T21?L8.4" localSheetId="0">#REF!</definedName>
    <definedName name="T21?L8.4" localSheetId="2">#REF!</definedName>
    <definedName name="T21?L8.4">#REF!</definedName>
    <definedName name="T21?Name" localSheetId="0">[4]Пр.24!#REF!</definedName>
    <definedName name="T21?Name" localSheetId="2">[4]Пр.24!#REF!</definedName>
    <definedName name="T21?Name">[4]Пр.24!#REF!</definedName>
    <definedName name="T21?Table" localSheetId="0">#REF!</definedName>
    <definedName name="T21?Table" localSheetId="2">#REF!</definedName>
    <definedName name="T21?Table">#REF!</definedName>
    <definedName name="T21?Title" localSheetId="0">#REF!</definedName>
    <definedName name="T21?Title" localSheetId="2">#REF!</definedName>
    <definedName name="T21?Title">#REF!</definedName>
    <definedName name="T21?unit?ПРЦ" localSheetId="0">[4]Пр.24!#REF!</definedName>
    <definedName name="T21?unit?ПРЦ" localSheetId="2">[4]Пр.24!#REF!</definedName>
    <definedName name="T21?unit?ПРЦ">[4]Пр.24!#REF!</definedName>
    <definedName name="T21?unit?ТРУБ" localSheetId="0">#REF!</definedName>
    <definedName name="T21?unit?ТРУБ" localSheetId="2">#REF!</definedName>
    <definedName name="T21?unit?ТРУБ">#REF!</definedName>
    <definedName name="T21_Copy" localSheetId="0">'[5]пр 14'!#REF!</definedName>
    <definedName name="T21_Copy" localSheetId="2">'[5]пр 14'!#REF!</definedName>
    <definedName name="T21_Copy">'[5]пр 14'!#REF!</definedName>
    <definedName name="T21_Copy1" localSheetId="0">#REF!</definedName>
    <definedName name="T21_Copy1" localSheetId="2">#REF!</definedName>
    <definedName name="T21_Copy1">#REF!</definedName>
    <definedName name="T21_Copy2" localSheetId="0">'[5]П 1.21'!#REF!</definedName>
    <definedName name="T21_Copy2" localSheetId="2">'[5]П 1.21'!#REF!</definedName>
    <definedName name="T21_Copy2">'[5]П 1.21'!#REF!</definedName>
    <definedName name="T21_Name1" localSheetId="0">#REF!</definedName>
    <definedName name="T21_Name1" localSheetId="2">#REF!</definedName>
    <definedName name="T21_Name1">#REF!</definedName>
    <definedName name="T21_Name2" localSheetId="0">'[5]П 1.21'!#REF!</definedName>
    <definedName name="T21_Name2" localSheetId="2">'[5]П 1.21'!#REF!</definedName>
    <definedName name="T21_Name2">'[5]П 1.21'!#REF!</definedName>
    <definedName name="T22?axis?C?СЦТ" localSheetId="0">#REF!,#REF!</definedName>
    <definedName name="T22?axis?C?СЦТ" localSheetId="2">#REF!,#REF!</definedName>
    <definedName name="T22?axis?C?СЦТ">#REF!,#REF!</definedName>
    <definedName name="T22?axis?C?СЦТ?" localSheetId="0">#REF!,#REF!</definedName>
    <definedName name="T22?axis?C?СЦТ?" localSheetId="2">#REF!,#REF!</definedName>
    <definedName name="T22?axis?C?СЦТ?">#REF!,#REF!</definedName>
    <definedName name="T22?axis?R?ВРАС" localSheetId="0">#REF!</definedName>
    <definedName name="T22?axis?R?ВРАС" localSheetId="2">#REF!</definedName>
    <definedName name="T22?axis?R?ВРАС">#REF!</definedName>
    <definedName name="T22?axis?R?ВРАС?" localSheetId="0">'[5]пр 20'!#REF!</definedName>
    <definedName name="T22?axis?R?ВРАС?" localSheetId="2">'[5]пр 20'!#REF!</definedName>
    <definedName name="T22?axis?R?ВРАС?">'[5]пр 20'!#REF!</definedName>
    <definedName name="T22?axis?R?ДОГОВОР">[3]хозспособ!$E$8:$M$9,[3]хозспособ!$E$13:$M$14,[3]хозспособ!$E$22:$M$23,[3]хозспособ!$E$18:$M$18</definedName>
    <definedName name="T22?axis?R?ДОГОВОР?">[3]хозспособ!$A$8:$A$9,[3]хозспособ!$A$13:$A$14,[3]хозспособ!$A$22:$A$23,[3]хозспособ!$A$18</definedName>
    <definedName name="T22?axis?ПРД?БАЗ">[3]хозспособ!$J$6:$K$26, [3]хозспособ!$G$6:$H$26</definedName>
    <definedName name="T22?axis?ПРД?ПРЕД">[3]хозспособ!$L$6:$M$26, [3]хозспособ!$E$6:$F$26</definedName>
    <definedName name="T22?axis?ПРД?РЕГ" localSheetId="0">#REF!</definedName>
    <definedName name="T22?axis?ПРД?РЕГ" localSheetId="2">#REF!</definedName>
    <definedName name="T22?axis?ПРД?РЕГ">#REF!</definedName>
    <definedName name="T22?axis?ПФ?ПЛАН">[3]хозспособ!$J$6:$J$26,[3]хозспособ!$E$6:$E$26,[3]хозспособ!$L$6:$L$26,[3]хозспособ!$G$6:$G$26</definedName>
    <definedName name="T22?axis?ПФ?ФАКТ">[3]хозспособ!$K$6:$K$26,[3]хозспособ!$F$6:$F$26,[3]хозспособ!$M$6:$M$26,[3]хозспособ!$H$6:$H$26</definedName>
    <definedName name="T22?Data" localSheetId="0">#REF!</definedName>
    <definedName name="T22?Data" localSheetId="2">#REF!</definedName>
    <definedName name="T22?Data">#REF!</definedName>
    <definedName name="T22?item_ext?РОСТ" localSheetId="0">[4]Пр.32!#REF!</definedName>
    <definedName name="T22?item_ext?РОСТ" localSheetId="2">[4]Пр.32!#REF!</definedName>
    <definedName name="T22?item_ext?РОСТ">[4]Пр.32!#REF!</definedName>
    <definedName name="T22?L1" xml:space="preserve"> [3]хозспособ!$A$11:$M$11,    [3]хозспособ!$A$6:$M$6,    [3]хозспособ!$A$16:$M$16,    [3]хозспособ!$A$20:$M$20</definedName>
    <definedName name="T22?L1.1" localSheetId="0">#REF!,#REF!,#REF!</definedName>
    <definedName name="T22?L1.1" localSheetId="2">#REF!,#REF!,#REF!</definedName>
    <definedName name="T22?L1.1">#REF!,#REF!,#REF!</definedName>
    <definedName name="T22?L1.1.x" localSheetId="0">#REF!,#REF!,#REF!</definedName>
    <definedName name="T22?L1.1.x" localSheetId="2">#REF!,#REF!,#REF!</definedName>
    <definedName name="T22?L1.1.x">#REF!,#REF!,#REF!</definedName>
    <definedName name="T22?L1.2" localSheetId="0">#REF!,#REF!</definedName>
    <definedName name="T22?L1.2" localSheetId="2">#REF!,#REF!</definedName>
    <definedName name="T22?L1.2">#REF!,#REF!</definedName>
    <definedName name="T22?L1.3" localSheetId="0">#REF!,#REF!</definedName>
    <definedName name="T22?L1.3" localSheetId="2">#REF!,#REF!</definedName>
    <definedName name="T22?L1.3">#REF!,#REF!</definedName>
    <definedName name="T22?L1.4" localSheetId="0">#REF!,#REF!</definedName>
    <definedName name="T22?L1.4" localSheetId="2">#REF!,#REF!</definedName>
    <definedName name="T22?L1.4">#REF!,#REF!</definedName>
    <definedName name="T22?L1.4.x" localSheetId="0">#REF!,#REF!</definedName>
    <definedName name="T22?L1.4.x" localSheetId="2">#REF!,#REF!</definedName>
    <definedName name="T22?L1.4.x">#REF!,#REF!</definedName>
    <definedName name="T22?L1.x">[3]хозспособ!$A$13:$M$14, [3]хозспособ!$A$8:$M$9, [3]хозспособ!$A$18:$M$18, [3]хозспособ!$A$22:$M$23</definedName>
    <definedName name="T22?L2" localSheetId="0">#REF!</definedName>
    <definedName name="T22?L2" localSheetId="2">#REF!</definedName>
    <definedName name="T22?L2">#REF!</definedName>
    <definedName name="T22?L2.1" localSheetId="0">#REF!,#REF!,#REF!</definedName>
    <definedName name="T22?L2.1" localSheetId="2">#REF!,#REF!,#REF!</definedName>
    <definedName name="T22?L2.1">#REF!,#REF!,#REF!</definedName>
    <definedName name="T22?L2.1.x" localSheetId="0">#REF!,#REF!,#REF!</definedName>
    <definedName name="T22?L2.1.x" localSheetId="2">#REF!,#REF!,#REF!</definedName>
    <definedName name="T22?L2.1.x">#REF!,#REF!,#REF!</definedName>
    <definedName name="T22?L2.2" localSheetId="0">#REF!,#REF!</definedName>
    <definedName name="T22?L2.2" localSheetId="2">#REF!,#REF!</definedName>
    <definedName name="T22?L2.2">#REF!,#REF!</definedName>
    <definedName name="T22?L2.3" localSheetId="0">#REF!,#REF!</definedName>
    <definedName name="T22?L2.3" localSheetId="2">#REF!,#REF!</definedName>
    <definedName name="T22?L2.3">#REF!,#REF!</definedName>
    <definedName name="T22?L2.4" localSheetId="0">#REF!,#REF!</definedName>
    <definedName name="T22?L2.4" localSheetId="2">#REF!,#REF!</definedName>
    <definedName name="T22?L2.4">#REF!,#REF!</definedName>
    <definedName name="T22?L2.4.x" localSheetId="0">#REF!,#REF!</definedName>
    <definedName name="T22?L2.4.x" localSheetId="2">#REF!,#REF!</definedName>
    <definedName name="T22?L2.4.x">#REF!,#REF!</definedName>
    <definedName name="T22?L3" localSheetId="0">#REF!,#REF!,#REF!</definedName>
    <definedName name="T22?L3" localSheetId="2">#REF!,#REF!,#REF!</definedName>
    <definedName name="T22?L3">#REF!,#REF!,#REF!</definedName>
    <definedName name="T22?L3.1" localSheetId="0">#REF!,#REF!,#REF!</definedName>
    <definedName name="T22?L3.1" localSheetId="2">#REF!,#REF!,#REF!</definedName>
    <definedName name="T22?L3.1">#REF!,#REF!,#REF!</definedName>
    <definedName name="T22?L3.1.x" localSheetId="0">#REF!,#REF!,#REF!</definedName>
    <definedName name="T22?L3.1.x" localSheetId="2">#REF!,#REF!,#REF!</definedName>
    <definedName name="T22?L3.1.x">#REF!,#REF!,#REF!</definedName>
    <definedName name="T22?L3.2" localSheetId="0">#REF!,#REF!</definedName>
    <definedName name="T22?L3.2" localSheetId="2">#REF!,#REF!</definedName>
    <definedName name="T22?L3.2">#REF!,#REF!</definedName>
    <definedName name="T22?L3.3" localSheetId="0">#REF!,#REF!</definedName>
    <definedName name="T22?L3.3" localSheetId="2">#REF!,#REF!</definedName>
    <definedName name="T22?L3.3">#REF!,#REF!</definedName>
    <definedName name="T22?L3.4" localSheetId="0">#REF!,#REF!</definedName>
    <definedName name="T22?L3.4" localSheetId="2">#REF!,#REF!</definedName>
    <definedName name="T22?L3.4">#REF!,#REF!</definedName>
    <definedName name="T22?L3.4.x" localSheetId="0">#REF!,#REF!</definedName>
    <definedName name="T22?L3.4.x" localSheetId="2">#REF!,#REF!</definedName>
    <definedName name="T22?L3.4.x">#REF!,#REF!</definedName>
    <definedName name="T22?L4" localSheetId="0">#REF!,#REF!,#REF!</definedName>
    <definedName name="T22?L4" localSheetId="2">#REF!,#REF!,#REF!</definedName>
    <definedName name="T22?L4">#REF!,#REF!,#REF!</definedName>
    <definedName name="T22?L4.1" localSheetId="0">#REF!,#REF!,#REF!</definedName>
    <definedName name="T22?L4.1" localSheetId="2">#REF!,#REF!,#REF!</definedName>
    <definedName name="T22?L4.1">#REF!,#REF!,#REF!</definedName>
    <definedName name="T22?L4.1.x" localSheetId="0">#REF!,#REF!,#REF!</definedName>
    <definedName name="T22?L4.1.x" localSheetId="2">#REF!,#REF!,#REF!</definedName>
    <definedName name="T22?L4.1.x">#REF!,#REF!,#REF!</definedName>
    <definedName name="T22?L4.2" localSheetId="0">#REF!,#REF!</definedName>
    <definedName name="T22?L4.2" localSheetId="2">#REF!,#REF!</definedName>
    <definedName name="T22?L4.2">#REF!,#REF!</definedName>
    <definedName name="T22?L4.3" localSheetId="0">#REF!,#REF!</definedName>
    <definedName name="T22?L4.3" localSheetId="2">#REF!,#REF!</definedName>
    <definedName name="T22?L4.3">#REF!,#REF!</definedName>
    <definedName name="T22?L4.4" localSheetId="0">#REF!,#REF!</definedName>
    <definedName name="T22?L4.4" localSheetId="2">#REF!,#REF!</definedName>
    <definedName name="T22?L4.4">#REF!,#REF!</definedName>
    <definedName name="T22?L4.4.x" localSheetId="0">#REF!,#REF!</definedName>
    <definedName name="T22?L4.4.x" localSheetId="2">#REF!,#REF!</definedName>
    <definedName name="T22?L4.4.x">#REF!,#REF!</definedName>
    <definedName name="T22?L5.1" localSheetId="0">#REF!,#REF!,#REF!</definedName>
    <definedName name="T22?L5.1" localSheetId="2">#REF!,#REF!,#REF!</definedName>
    <definedName name="T22?L5.1">#REF!,#REF!,#REF!</definedName>
    <definedName name="T22?L5.1.x" localSheetId="0">#REF!,#REF!,#REF!</definedName>
    <definedName name="T22?L5.1.x" localSheetId="2">#REF!,#REF!,#REF!</definedName>
    <definedName name="T22?L5.1.x">#REF!,#REF!,#REF!</definedName>
    <definedName name="T22?L5.2" localSheetId="0">#REF!,#REF!</definedName>
    <definedName name="T22?L5.2" localSheetId="2">#REF!,#REF!</definedName>
    <definedName name="T22?L5.2">#REF!,#REF!</definedName>
    <definedName name="T22?L5.3" localSheetId="0">#REF!,#REF!</definedName>
    <definedName name="T22?L5.3" localSheetId="2">#REF!,#REF!</definedName>
    <definedName name="T22?L5.3">#REF!,#REF!</definedName>
    <definedName name="T22?L5.4" localSheetId="0">#REF!,#REF!</definedName>
    <definedName name="T22?L5.4" localSheetId="2">#REF!,#REF!</definedName>
    <definedName name="T22?L5.4">#REF!,#REF!</definedName>
    <definedName name="T22?L5.4.x" localSheetId="0">#REF!,#REF!</definedName>
    <definedName name="T22?L5.4.x" localSheetId="2">#REF!,#REF!</definedName>
    <definedName name="T22?L5.4.x">#REF!,#REF!</definedName>
    <definedName name="T22?L6" localSheetId="0">#REF!,#REF!,#REF!</definedName>
    <definedName name="T22?L6" localSheetId="2">#REF!,#REF!,#REF!</definedName>
    <definedName name="T22?L6">#REF!,#REF!,#REF!</definedName>
    <definedName name="T22?L6.1" localSheetId="0">#REF!,#REF!,#REF!</definedName>
    <definedName name="T22?L6.1" localSheetId="2">#REF!,#REF!,#REF!</definedName>
    <definedName name="T22?L6.1">#REF!,#REF!,#REF!</definedName>
    <definedName name="T22?L6.1.x" localSheetId="0">#REF!,#REF!,#REF!</definedName>
    <definedName name="T22?L6.1.x" localSheetId="2">#REF!,#REF!,#REF!</definedName>
    <definedName name="T22?L6.1.x">#REF!,#REF!,#REF!</definedName>
    <definedName name="T22?L6.2" localSheetId="0">#REF!,#REF!</definedName>
    <definedName name="T22?L6.2" localSheetId="2">#REF!,#REF!</definedName>
    <definedName name="T22?L6.2">#REF!,#REF!</definedName>
    <definedName name="T22?L6.3" localSheetId="0">#REF!,#REF!</definedName>
    <definedName name="T22?L6.3" localSheetId="2">#REF!,#REF!</definedName>
    <definedName name="T22?L6.3">#REF!,#REF!</definedName>
    <definedName name="T22?L6.4" localSheetId="0">#REF!,#REF!</definedName>
    <definedName name="T22?L6.4" localSheetId="2">#REF!,#REF!</definedName>
    <definedName name="T22?L6.4">#REF!,#REF!</definedName>
    <definedName name="T22?L6.4.x" localSheetId="0">#REF!,#REF!</definedName>
    <definedName name="T22?L6.4.x" localSheetId="2">#REF!,#REF!</definedName>
    <definedName name="T22?L6.4.x">#REF!,#REF!</definedName>
    <definedName name="T22?L7.1" localSheetId="0">#REF!,#REF!,#REF!</definedName>
    <definedName name="T22?L7.1" localSheetId="2">#REF!,#REF!,#REF!</definedName>
    <definedName name="T22?L7.1">#REF!,#REF!,#REF!</definedName>
    <definedName name="T22?L8.1" localSheetId="0">#REF!,#REF!,#REF!</definedName>
    <definedName name="T22?L8.1" localSheetId="2">#REF!,#REF!,#REF!</definedName>
    <definedName name="T22?L8.1">#REF!,#REF!,#REF!</definedName>
    <definedName name="T22?L8.1.x" localSheetId="0">#REF!,#REF!,#REF!</definedName>
    <definedName name="T22?L8.1.x" localSheetId="2">#REF!,#REF!,#REF!</definedName>
    <definedName name="T22?L8.1.x">#REF!,#REF!,#REF!</definedName>
    <definedName name="T22?L9.1" localSheetId="0">#REF!,#REF!,#REF!</definedName>
    <definedName name="T22?L9.1" localSheetId="2">#REF!,#REF!,#REF!</definedName>
    <definedName name="T22?L9.1">#REF!,#REF!,#REF!</definedName>
    <definedName name="T22?L9.1.x" localSheetId="0">#REF!,#REF!,#REF!</definedName>
    <definedName name="T22?L9.1.x" localSheetId="2">#REF!,#REF!,#REF!</definedName>
    <definedName name="T22?L9.1.x">#REF!,#REF!,#REF!</definedName>
    <definedName name="T22?Name" localSheetId="0">[4]Пр.32!#REF!</definedName>
    <definedName name="T22?Name" localSheetId="2">[4]Пр.32!#REF!</definedName>
    <definedName name="T22?Name">[4]Пр.32!#REF!</definedName>
    <definedName name="T22?Table" localSheetId="0">#REF!</definedName>
    <definedName name="T22?Table" localSheetId="2">#REF!</definedName>
    <definedName name="T22?Table">#REF!</definedName>
    <definedName name="T22?Title" localSheetId="0">#REF!</definedName>
    <definedName name="T22?Title" localSheetId="2">#REF!</definedName>
    <definedName name="T22?Title">#REF!</definedName>
    <definedName name="T22?unit?ПРЦ" localSheetId="0">[4]Пр.32!#REF!</definedName>
    <definedName name="T22?unit?ПРЦ" localSheetId="2">[4]Пр.32!#REF!</definedName>
    <definedName name="T22?unit?ПРЦ">[4]Пр.32!#REF!</definedName>
    <definedName name="T22?unit?РУБ.ТКВТЧ" localSheetId="0">#REF!,#REF!</definedName>
    <definedName name="T22?unit?РУБ.ТКВТЧ" localSheetId="2">#REF!,#REF!</definedName>
    <definedName name="T22?unit?РУБ.ТКВТЧ">#REF!,#REF!</definedName>
    <definedName name="T22?unit?ТРУБ" localSheetId="0">#REF!</definedName>
    <definedName name="T22?unit?ТРУБ" localSheetId="2">#REF!</definedName>
    <definedName name="T22?unit?ТРУБ">#REF!</definedName>
    <definedName name="T22_Copy" localSheetId="0">'[5]пр 20'!#REF!</definedName>
    <definedName name="T22_Copy" localSheetId="2">'[5]пр 20'!#REF!</definedName>
    <definedName name="T22_Copy">'[5]пр 20'!#REF!</definedName>
    <definedName name="T22_Copy2" localSheetId="0">'[5]пр 20'!#REF!</definedName>
    <definedName name="T22_Copy2" localSheetId="2">'[5]пр 20'!#REF!</definedName>
    <definedName name="T22_Copy2">'[5]пр 20'!#REF!</definedName>
    <definedName name="T23?axis?ПРД?БАЗ">[3]хозспособ!$I$6:$J$13,[3]хозспособ!$F$6:$G$13</definedName>
    <definedName name="T23?axis?ПРД?ПРЕД">[3]хозспособ!$K$6:$L$13,[3]хозспособ!$D$6:$E$13</definedName>
    <definedName name="T23?axis?ПРД?РЕГ" localSheetId="0">#REF!</definedName>
    <definedName name="T23?axis?ПРД?РЕГ" localSheetId="2">#REF!</definedName>
    <definedName name="T23?axis?ПРД?РЕГ">#REF!</definedName>
    <definedName name="T23?axis?ПФ?ПЛАН">[3]хозспособ!$I$6:$I$13,[3]хозспособ!$D$6:$D$13,[3]хозспособ!$K$6:$K$13,[3]хозспособ!$F$6:$F$13</definedName>
    <definedName name="T23?axis?ПФ?ФАКТ">[3]хозспособ!$J$6:$J$13,[3]хозспособ!$E$6:$E$13,[3]хозспособ!$L$6:$L$13,[3]хозспособ!$G$6:$G$13</definedName>
    <definedName name="T23?Data">[3]хозспособ!$D$9:$L$9,[3]хозспособ!$D$11:$L$13,[3]хозспособ!$D$6:$L$7</definedName>
    <definedName name="T23?item_ext?РОСТ" localSheetId="0">[4]Пр.22!#REF!</definedName>
    <definedName name="T23?item_ext?РОСТ" localSheetId="2">[4]Пр.22!#REF!</definedName>
    <definedName name="T23?item_ext?РОСТ">[4]Пр.22!#REF!</definedName>
    <definedName name="T23?L1" localSheetId="0">#REF!</definedName>
    <definedName name="T23?L1" localSheetId="2">#REF!</definedName>
    <definedName name="T23?L1">#REF!</definedName>
    <definedName name="T23?L1.1" localSheetId="0">#REF!</definedName>
    <definedName name="T23?L1.1" localSheetId="2">#REF!</definedName>
    <definedName name="T23?L1.1">#REF!</definedName>
    <definedName name="T23?L1.2" localSheetId="0">#REF!</definedName>
    <definedName name="T23?L1.2" localSheetId="2">#REF!</definedName>
    <definedName name="T23?L1.2">#REF!</definedName>
    <definedName name="T23?L2" localSheetId="0">#REF!</definedName>
    <definedName name="T23?L2" localSheetId="2">#REF!</definedName>
    <definedName name="T23?L2">#REF!</definedName>
    <definedName name="T23?L3" localSheetId="0">#REF!</definedName>
    <definedName name="T23?L3" localSheetId="2">#REF!</definedName>
    <definedName name="T23?L3">#REF!</definedName>
    <definedName name="T23?L4" localSheetId="0">#REF!</definedName>
    <definedName name="T23?L4" localSheetId="2">#REF!</definedName>
    <definedName name="T23?L4">#REF!</definedName>
    <definedName name="T23?Name" localSheetId="0">[4]Пр.22!#REF!</definedName>
    <definedName name="T23?Name" localSheetId="2">[4]Пр.22!#REF!</definedName>
    <definedName name="T23?Name">[4]Пр.22!#REF!</definedName>
    <definedName name="T23?Table" localSheetId="0">#REF!</definedName>
    <definedName name="T23?Table" localSheetId="2">#REF!</definedName>
    <definedName name="T23?Table">#REF!</definedName>
    <definedName name="T23?Title" localSheetId="0">#REF!</definedName>
    <definedName name="T23?Title" localSheetId="2">#REF!</definedName>
    <definedName name="T23?Title">#REF!</definedName>
    <definedName name="T23?unit?МВТ" localSheetId="0">#REF!,#REF!</definedName>
    <definedName name="T23?unit?МВТ" localSheetId="2">#REF!,#REF!</definedName>
    <definedName name="T23?unit?МВТ">#REF!,#REF!</definedName>
    <definedName name="T23?unit?МКВТЧ" localSheetId="0">#REF!,#REF!</definedName>
    <definedName name="T23?unit?МКВТЧ" localSheetId="2">#REF!,#REF!</definedName>
    <definedName name="T23?unit?МКВТЧ">#REF!,#REF!</definedName>
    <definedName name="T23?unit?ПРЦ">[3]хозспособ!$D$12:$H$12,[3]хозспособ!$I$6:$L$13</definedName>
    <definedName name="T23?unit?РУБ.ТКВТ" localSheetId="0">#REF!,#REF!,#REF!,#REF!</definedName>
    <definedName name="T23?unit?РУБ.ТКВТ" localSheetId="2">#REF!,#REF!,#REF!,#REF!</definedName>
    <definedName name="T23?unit?РУБ.ТКВТ">#REF!,#REF!,#REF!,#REF!</definedName>
    <definedName name="T23?unit?РУБ.ТКВТЧ" localSheetId="0">#REF!,#REF!,#REF!,#REF!</definedName>
    <definedName name="T23?unit?РУБ.ТКВТЧ" localSheetId="2">#REF!,#REF!,#REF!,#REF!</definedName>
    <definedName name="T23?unit?РУБ.ТКВТЧ">#REF!,#REF!,#REF!,#REF!</definedName>
    <definedName name="T23?unit?ТРУБ">[3]хозспособ!$D$9:$H$9,[3]хозспособ!$D$11:$H$11,[3]хозспособ!$D$13:$H$13,[3]хозспособ!$D$6:$H$7</definedName>
    <definedName name="T24.1?axis?R?БАНК" localSheetId="0">#REF!</definedName>
    <definedName name="T24.1?axis?R?БАНК" localSheetId="2">#REF!</definedName>
    <definedName name="T24.1?axis?R?БАНК">#REF!</definedName>
    <definedName name="T24.1?axis?R?БАНК?" localSheetId="0">#REF!</definedName>
    <definedName name="T24.1?axis?R?БАНК?" localSheetId="2">#REF!</definedName>
    <definedName name="T24.1?axis?R?БАНК?">#REF!</definedName>
    <definedName name="T24.1?axis?R?ДОГОВОР" localSheetId="0">#REF!</definedName>
    <definedName name="T24.1?axis?R?ДОГОВОР" localSheetId="2">#REF!</definedName>
    <definedName name="T24.1?axis?R?ДОГОВОР">#REF!</definedName>
    <definedName name="T24.1?axis?R?ДОГОВОР?" localSheetId="0">#REF!</definedName>
    <definedName name="T24.1?axis?R?ДОГОВОР?" localSheetId="2">#REF!</definedName>
    <definedName name="T24.1?axis?R?ДОГОВОР?">#REF!</definedName>
    <definedName name="T24.1?axis?R?КОММ" localSheetId="0">#REF!</definedName>
    <definedName name="T24.1?axis?R?КОММ" localSheetId="2">#REF!</definedName>
    <definedName name="T24.1?axis?R?КОММ">#REF!</definedName>
    <definedName name="T24.1?axis?R?КОММ?" localSheetId="0">#REF!</definedName>
    <definedName name="T24.1?axis?R?КОММ?" localSheetId="2">#REF!</definedName>
    <definedName name="T24.1?axis?R?КОММ?">#REF!</definedName>
    <definedName name="T24.1?axis?ПРД?БАЗ" localSheetId="0">#REF!</definedName>
    <definedName name="T24.1?axis?ПРД?БАЗ" localSheetId="2">#REF!</definedName>
    <definedName name="T24.1?axis?ПРД?БАЗ">#REF!</definedName>
    <definedName name="T24.1?axis?ПРД?РЕГ" localSheetId="0">#REF!</definedName>
    <definedName name="T24.1?axis?ПРД?РЕГ" localSheetId="2">#REF!</definedName>
    <definedName name="T24.1?axis?ПРД?РЕГ">#REF!</definedName>
    <definedName name="T24.1?Data">[3]хозспособ!$E$6:$J$21, [3]хозспособ!$E$23, [3]хозспособ!$H$23:$J$23, [3]хозспособ!$E$28:$J$42, [3]хозспособ!$E$44, [3]хозспособ!$H$44:$J$44</definedName>
    <definedName name="T24.1?L1" localSheetId="0">#REF!</definedName>
    <definedName name="T24.1?L1" localSheetId="2">#REF!</definedName>
    <definedName name="T24.1?L1">#REF!</definedName>
    <definedName name="T24.1?L2" localSheetId="0">#REF!</definedName>
    <definedName name="T24.1?L2" localSheetId="2">#REF!</definedName>
    <definedName name="T24.1?L2">#REF!</definedName>
    <definedName name="T24.1?L3" localSheetId="0">#REF!</definedName>
    <definedName name="T24.1?L3" localSheetId="2">#REF!</definedName>
    <definedName name="T24.1?L3">#REF!</definedName>
    <definedName name="T24.1?L4" localSheetId="0">#REF!</definedName>
    <definedName name="T24.1?L4" localSheetId="2">#REF!</definedName>
    <definedName name="T24.1?L4">#REF!</definedName>
    <definedName name="T24.1?L5" localSheetId="0">#REF!</definedName>
    <definedName name="T24.1?L5" localSheetId="2">#REF!</definedName>
    <definedName name="T24.1?L5">#REF!</definedName>
    <definedName name="T24.1?L6" localSheetId="0">#REF!</definedName>
    <definedName name="T24.1?L6" localSheetId="2">#REF!</definedName>
    <definedName name="T24.1?L6">#REF!</definedName>
    <definedName name="T24.1?Name" localSheetId="0">#REF!</definedName>
    <definedName name="T24.1?Name" localSheetId="2">#REF!</definedName>
    <definedName name="T24.1?Name">#REF!</definedName>
    <definedName name="T24.1?Table" localSheetId="0">#REF!</definedName>
    <definedName name="T24.1?Table" localSheetId="2">#REF!</definedName>
    <definedName name="T24.1?Table">#REF!</definedName>
    <definedName name="T24.1?Title" localSheetId="0">#REF!</definedName>
    <definedName name="T24.1?Title" localSheetId="2">#REF!</definedName>
    <definedName name="T24.1?Title">#REF!</definedName>
    <definedName name="T24.1?unit?ДАТА" localSheetId="0">#REF!</definedName>
    <definedName name="T24.1?unit?ДАТА" localSheetId="2">#REF!</definedName>
    <definedName name="T24.1?unit?ДАТА">#REF!</definedName>
    <definedName name="T24.1?unit?ДНЕЙ" localSheetId="0">#REF!</definedName>
    <definedName name="T24.1?unit?ДНЕЙ" localSheetId="2">#REF!</definedName>
    <definedName name="T24.1?unit?ДНЕЙ">#REF!</definedName>
    <definedName name="T24.1?unit?ПРЦ" localSheetId="0">#REF!</definedName>
    <definedName name="T24.1?unit?ПРЦ" localSheetId="2">#REF!</definedName>
    <definedName name="T24.1?unit?ПРЦ">#REF!</definedName>
    <definedName name="T24.1?unit?ТРУБ">[3]хозспособ!$E$5:$E$44, [3]хозспособ!$J$5:$J$44</definedName>
    <definedName name="T24.1_Copy1" localSheetId="0">'[5]пр 24.1'!#REF!</definedName>
    <definedName name="T24.1_Copy1" localSheetId="2">'[5]пр 24.1'!#REF!</definedName>
    <definedName name="T24.1_Copy1">'[5]пр 24.1'!#REF!</definedName>
    <definedName name="T24.1_Copy2" localSheetId="0">'[5]пр 24.1'!#REF!</definedName>
    <definedName name="T24.1_Copy2" localSheetId="2">'[5]пр 24.1'!#REF!</definedName>
    <definedName name="T24.1_Copy2">'[5]пр 24.1'!#REF!</definedName>
    <definedName name="T24?axis?R?ДОГОВОР">[3]хозспособ!$D$27:$L$37,[3]хозспособ!$D$8:$L$18</definedName>
    <definedName name="T24?axis?R?ДОГОВОР?">[3]хозспособ!$B$27:$B$37,[3]хозспособ!$B$8:$B$18</definedName>
    <definedName name="T24?axis?R?НАП" localSheetId="0">#REF!,#REF!,#REF!,#REF!,#REF!,#REF!,#REF!,#REF!,#REF!,#REF!</definedName>
    <definedName name="T24?axis?R?НАП" localSheetId="2">#REF!,#REF!,#REF!,#REF!,#REF!,#REF!,#REF!,#REF!,#REF!,#REF!</definedName>
    <definedName name="T24?axis?R?НАП">#REF!,#REF!,#REF!,#REF!,#REF!,#REF!,#REF!,#REF!,#REF!,#REF!</definedName>
    <definedName name="T24?axis?R?НАП?" localSheetId="0">#REF!,#REF!,#REF!,#REF!,#REF!,#REF!,#REF!,#REF!,#REF!,#REF!</definedName>
    <definedName name="T24?axis?R?НАП?" localSheetId="2">#REF!,#REF!,#REF!,#REF!,#REF!,#REF!,#REF!,#REF!,#REF!,#REF!</definedName>
    <definedName name="T24?axis?R?НАП?">#REF!,#REF!,#REF!,#REF!,#REF!,#REF!,#REF!,#REF!,#REF!,#REF!</definedName>
    <definedName name="T24?axis?ПРД?БАЗ">[3]хозспособ!$I$6:$J$39,[3]хозспособ!$F$6:$G$39</definedName>
    <definedName name="T24?axis?ПРД?ПРЕД">[3]хозспособ!$K$6:$L$39,[3]хозспособ!$D$6:$E$39</definedName>
    <definedName name="T24?axis?ПРД?РЕГ" localSheetId="0">[4]Пр.34!#REF!</definedName>
    <definedName name="T24?axis?ПРД?РЕГ" localSheetId="2">[4]Пр.34!#REF!</definedName>
    <definedName name="T24?axis?ПРД?РЕГ">[4]Пр.34!#REF!</definedName>
    <definedName name="T24?axis?ПФ?ПЛАН">[3]хозспособ!$I$6:$I$39,[3]хозспособ!$D$6:$D$39,[3]хозспособ!$K$6:$K$39,[3]хозспособ!$F$6:$F$38</definedName>
    <definedName name="T24?axis?ПФ?ФАКТ">[3]хозспособ!$J$6:$J$39,[3]хозспособ!$E$6:$E$39,[3]хозспособ!$L$6:$L$39,[3]хозспособ!$G$6:$G$39</definedName>
    <definedName name="T24?Data">[3]хозспособ!$D$6:$L$6, [3]хозспособ!$D$8:$L$18, [3]хозспособ!$D$20:$L$25, [3]хозспособ!$D$27:$L$37, [3]хозспособ!$D$39:$L$39</definedName>
    <definedName name="T24?item_ext?РОСТ" localSheetId="0">#REF!</definedName>
    <definedName name="T24?item_ext?РОСТ" localSheetId="2">#REF!</definedName>
    <definedName name="T24?item_ext?РОСТ">#REF!</definedName>
    <definedName name="T24?L1" localSheetId="0">#REF!</definedName>
    <definedName name="T24?L1" localSheetId="2">#REF!</definedName>
    <definedName name="T24?L1">#REF!</definedName>
    <definedName name="T24?L1.1" localSheetId="0">#REF!,#REF!</definedName>
    <definedName name="T24?L1.1" localSheetId="2">#REF!,#REF!</definedName>
    <definedName name="T24?L1.1">#REF!,#REF!</definedName>
    <definedName name="T24?L1.x" localSheetId="0">#REF!</definedName>
    <definedName name="T24?L1.x" localSheetId="2">#REF!</definedName>
    <definedName name="T24?L1.x">#REF!</definedName>
    <definedName name="T24?L2" localSheetId="0">[4]Пр.34!#REF!</definedName>
    <definedName name="T24?L2" localSheetId="2">[4]Пр.34!#REF!</definedName>
    <definedName name="T24?L2">[4]Пр.34!#REF!</definedName>
    <definedName name="T24?L2.1" localSheetId="0">[4]Пр.34!#REF!</definedName>
    <definedName name="T24?L2.1" localSheetId="2">[4]Пр.34!#REF!</definedName>
    <definedName name="T24?L2.1">[4]Пр.34!#REF!</definedName>
    <definedName name="T24?L2.2" localSheetId="0">[4]Пр.34!#REF!</definedName>
    <definedName name="T24?L2.2" localSheetId="2">[4]Пр.34!#REF!</definedName>
    <definedName name="T24?L2.2">[4]Пр.34!#REF!</definedName>
    <definedName name="T24?L3" localSheetId="0">[4]Пр.34!#REF!</definedName>
    <definedName name="T24?L3" localSheetId="2">[4]Пр.34!#REF!</definedName>
    <definedName name="T24?L3">[4]Пр.34!#REF!</definedName>
    <definedName name="T24?L4" localSheetId="0">[4]Пр.34!#REF!</definedName>
    <definedName name="T24?L4" localSheetId="2">[4]Пр.34!#REF!</definedName>
    <definedName name="T24?L4">[4]Пр.34!#REF!</definedName>
    <definedName name="T24?L4.1" localSheetId="0">#REF!,#REF!</definedName>
    <definedName name="T24?L4.1" localSheetId="2">#REF!,#REF!</definedName>
    <definedName name="T24?L4.1">#REF!,#REF!</definedName>
    <definedName name="T24?L5" localSheetId="0">#REF!</definedName>
    <definedName name="T24?L5" localSheetId="2">#REF!</definedName>
    <definedName name="T24?L5">#REF!</definedName>
    <definedName name="T24?L5.1" localSheetId="0">#REF!,#REF!</definedName>
    <definedName name="T24?L5.1" localSheetId="2">#REF!,#REF!</definedName>
    <definedName name="T24?L5.1">#REF!,#REF!</definedName>
    <definedName name="T24?L5.x" localSheetId="0">#REF!</definedName>
    <definedName name="T24?L5.x" localSheetId="2">#REF!</definedName>
    <definedName name="T24?L5.x">#REF!</definedName>
    <definedName name="T24?L6" localSheetId="0">#REF!</definedName>
    <definedName name="T24?L6" localSheetId="2">#REF!</definedName>
    <definedName name="T24?L6">#REF!</definedName>
    <definedName name="T24?L6.1" localSheetId="0">#REF!,#REF!</definedName>
    <definedName name="T24?L6.1" localSheetId="2">#REF!,#REF!</definedName>
    <definedName name="T24?L6.1">#REF!,#REF!</definedName>
    <definedName name="T24?Name" localSheetId="0">#REF!</definedName>
    <definedName name="T24?Name" localSheetId="2">#REF!</definedName>
    <definedName name="T24?Name">#REF!</definedName>
    <definedName name="T24?Table" localSheetId="0">#REF!</definedName>
    <definedName name="T24?Table" localSheetId="2">#REF!</definedName>
    <definedName name="T24?Table">#REF!</definedName>
    <definedName name="T24?Title" localSheetId="0">#REF!</definedName>
    <definedName name="T24?Title" localSheetId="2">#REF!</definedName>
    <definedName name="T24?Title">#REF!</definedName>
    <definedName name="T24?unit?ПРЦ">[3]хозспособ!$D$22:$H$22, [3]хозспособ!$I$6:$L$6, [3]хозспособ!$I$8:$L$18, [3]хозспособ!$I$20:$L$25, [3]хозспособ!$I$27:$L$37, [3]хозспособ!$I$39:$L$39</definedName>
    <definedName name="T24?unit?ТРУБ">[3]хозспособ!$D$6:$H$6, [3]хозспособ!$D$8:$H$18, [3]хозспособ!$D$20:$H$21, [3]хозспособ!$D$23:$H$25, [3]хозспособ!$D$27:$H$37, [3]хозспособ!$D$39:$H$39</definedName>
    <definedName name="T24_1_Name" localSheetId="0">#REF!,#REF!,#REF!,#REF!</definedName>
    <definedName name="T24_1_Name" localSheetId="2">#REF!,#REF!,#REF!,#REF!</definedName>
    <definedName name="T24_1_Name">#REF!,#REF!,#REF!,#REF!</definedName>
    <definedName name="T24_Copy1" localSheetId="0">'[5]пр 24'!#REF!</definedName>
    <definedName name="T24_Copy1" localSheetId="2">'[5]пр 24'!#REF!</definedName>
    <definedName name="T24_Copy1">'[5]пр 24'!#REF!</definedName>
    <definedName name="T24_Copy2" localSheetId="0">'[5]пр 24'!#REF!</definedName>
    <definedName name="T24_Copy2" localSheetId="2">'[5]пр 24'!#REF!</definedName>
    <definedName name="T24_Copy2">'[5]пр 24'!#REF!</definedName>
    <definedName name="T25.1?axis?ПРД?БАЗ" localSheetId="0">#REF!,#REF!,#REF!,#REF!,#REF!</definedName>
    <definedName name="T25.1?axis?ПРД?БАЗ" localSheetId="2">#REF!,#REF!,#REF!,#REF!,#REF!</definedName>
    <definedName name="T25.1?axis?ПРД?БАЗ">#REF!,#REF!,#REF!,#REF!,#REF!</definedName>
    <definedName name="T25.1?axis?ПРД?РЕГ" localSheetId="0">#REF!,#REF!,#REF!,#REF!,#REF!</definedName>
    <definedName name="T25.1?axis?ПРД?РЕГ" localSheetId="2">#REF!,#REF!,#REF!,#REF!,#REF!</definedName>
    <definedName name="T25.1?axis?ПРД?РЕГ">#REF!,#REF!,#REF!,#REF!,#REF!</definedName>
    <definedName name="T25.1?unit?РУБ.ГКАЛ" localSheetId="0">#REF!,#REF!</definedName>
    <definedName name="T25.1?unit?РУБ.ГКАЛ" localSheetId="2">#REF!,#REF!</definedName>
    <definedName name="T25.1?unit?РУБ.ГКАЛ">#REF!,#REF!</definedName>
    <definedName name="T25?axis?R?ВРАС" localSheetId="0">#REF!</definedName>
    <definedName name="T25?axis?R?ВРАС" localSheetId="2">#REF!</definedName>
    <definedName name="T25?axis?R?ВРАС">#REF!</definedName>
    <definedName name="T25?axis?R?ВРАС?" localSheetId="0">#REF!</definedName>
    <definedName name="T25?axis?R?ВРАС?" localSheetId="2">#REF!</definedName>
    <definedName name="T25?axis?R?ВРАС?">#REF!</definedName>
    <definedName name="T25?axis?R?ДОГОВОР">[3]хозспособ!$G$19:$O$20, [3]хозспособ!$G$9:$O$10, [3]хозспособ!$G$14:$O$15, [3]хозспособ!$G$24:$O$24, [3]хозспособ!$G$29:$O$34, [3]хозспособ!$G$38:$O$40</definedName>
    <definedName name="T25?axis?R?ДОГОВОР?">[3]хозспособ!$E$19:$E$20, [3]хозспособ!$E$9:$E$10, [3]хозспособ!$E$14:$E$15, [3]хозспособ!$E$24, [3]хозспособ!$E$29:$E$34, [3]хозспособ!$E$38:$E$40</definedName>
    <definedName name="T25?axis?ПРД?БАЗ" localSheetId="0">#REF!</definedName>
    <definedName name="T25?axis?ПРД?БАЗ" localSheetId="2">#REF!</definedName>
    <definedName name="T25?axis?ПРД?БАЗ">#REF!</definedName>
    <definedName name="T25?axis?ПРД?ПРЕД" localSheetId="0">#REF!</definedName>
    <definedName name="T25?axis?ПРД?ПРЕД" localSheetId="2">#REF!</definedName>
    <definedName name="T25?axis?ПРД?ПРЕД">#REF!</definedName>
    <definedName name="T25?axis?ПРД?РЕГ" localSheetId="0">#REF!</definedName>
    <definedName name="T25?axis?ПРД?РЕГ" localSheetId="2">#REF!</definedName>
    <definedName name="T25?axis?ПРД?РЕГ">#REF!</definedName>
    <definedName name="T25?axis?ПФ?ПЛАН">[3]хозспособ!$I$7:$I$51,         [3]хозспособ!$L$7:$L$51</definedName>
    <definedName name="T25?axis?ПФ?ФАКТ">[3]хозспособ!$J$7:$J$51,         [3]хозспособ!$M$7:$M$51</definedName>
    <definedName name="T25?Data" localSheetId="0">#REF!</definedName>
    <definedName name="T25?Data" localSheetId="2">#REF!</definedName>
    <definedName name="T25?Data">#REF!</definedName>
    <definedName name="T25?item_ext?РОСТ" localSheetId="0">#REF!</definedName>
    <definedName name="T25?item_ext?РОСТ" localSheetId="2">#REF!</definedName>
    <definedName name="T25?item_ext?РОСТ">#REF!</definedName>
    <definedName name="T25?item_ext?РОСТ2" localSheetId="0">#REF!</definedName>
    <definedName name="T25?item_ext?РОСТ2" localSheetId="2">#REF!</definedName>
    <definedName name="T25?item_ext?РОСТ2">#REF!</definedName>
    <definedName name="T25?L1" xml:space="preserve"> [3]хозспособ!$A$17:$O$17,  [3]хозспособ!$A$7:$O$7,  [3]хозспособ!$A$12:$O$12,  [3]хозспособ!$A$22:$O$22,  [3]хозспособ!$A$26:$O$26,  [3]хозспособ!$A$36:$O$36</definedName>
    <definedName name="T25?L1.1">[3]хозспособ!$A$19:$O$20, [3]хозспособ!$A$31:$O$31, [3]хозспособ!$A$9:$O$10, [3]хозспособ!$A$14:$O$15, [3]хозспособ!$A$24:$O$24, [3]хозспособ!$A$29:$O$29, [3]хозспособ!$A$33:$O$33, [3]хозспособ!$A$38:$O$40</definedName>
    <definedName name="T25?L1.2" localSheetId="0">#REF!</definedName>
    <definedName name="T25?L1.2" localSheetId="2">#REF!</definedName>
    <definedName name="T25?L1.2">#REF!</definedName>
    <definedName name="T25?L1.2.1" xml:space="preserve"> [3]хозспособ!$A$32:$O$32,     [3]хозспособ!$A$30:$O$30,     [3]хозспособ!$A$34:$O$34</definedName>
    <definedName name="T25?L2" localSheetId="0">#REF!</definedName>
    <definedName name="T25?L2" localSheetId="2">#REF!</definedName>
    <definedName name="T25?L2">#REF!</definedName>
    <definedName name="T25?L2.1" localSheetId="0">#REF!</definedName>
    <definedName name="T25?L2.1" localSheetId="2">#REF!</definedName>
    <definedName name="T25?L2.1">#REF!</definedName>
    <definedName name="T25?L2.1.1" localSheetId="0">#REF!</definedName>
    <definedName name="T25?L2.1.1" localSheetId="2">#REF!</definedName>
    <definedName name="T25?L2.1.1">#REF!</definedName>
    <definedName name="T25?L2.1.2" localSheetId="0">#REF!</definedName>
    <definedName name="T25?L2.1.2" localSheetId="2">#REF!</definedName>
    <definedName name="T25?L2.1.2">#REF!</definedName>
    <definedName name="T25?L2.2" localSheetId="0">#REF!</definedName>
    <definedName name="T25?L2.2" localSheetId="2">#REF!</definedName>
    <definedName name="T25?L2.2">#REF!</definedName>
    <definedName name="T25?L2.2.1" localSheetId="0">#REF!</definedName>
    <definedName name="T25?L2.2.1" localSheetId="2">#REF!</definedName>
    <definedName name="T25?L2.2.1">#REF!</definedName>
    <definedName name="T25?L2.2.2" localSheetId="0">#REF!</definedName>
    <definedName name="T25?L2.2.2" localSheetId="2">#REF!</definedName>
    <definedName name="T25?L2.2.2">#REF!</definedName>
    <definedName name="T25?L2.2.3" localSheetId="0">#REF!</definedName>
    <definedName name="T25?L2.2.3" localSheetId="2">#REF!</definedName>
    <definedName name="T25?L2.2.3">#REF!</definedName>
    <definedName name="T25?L2.2.4" localSheetId="0">#REF!</definedName>
    <definedName name="T25?L2.2.4" localSheetId="2">#REF!</definedName>
    <definedName name="T25?L2.2.4">#REF!</definedName>
    <definedName name="T25?L3" localSheetId="0">#REF!,#REF!</definedName>
    <definedName name="T25?L3" localSheetId="2">#REF!,#REF!</definedName>
    <definedName name="T25?L3">#REF!,#REF!</definedName>
    <definedName name="T25?L4" localSheetId="0">#REF!,#REF!</definedName>
    <definedName name="T25?L4" localSheetId="2">#REF!,#REF!</definedName>
    <definedName name="T25?L4">#REF!,#REF!</definedName>
    <definedName name="T25?L5" localSheetId="0">#REF!,#REF!</definedName>
    <definedName name="T25?L5" localSheetId="2">#REF!,#REF!</definedName>
    <definedName name="T25?L5">#REF!,#REF!</definedName>
    <definedName name="T25?L6" localSheetId="0">#REF!,#REF!</definedName>
    <definedName name="T25?L6" localSheetId="2">#REF!,#REF!</definedName>
    <definedName name="T25?L6">#REF!,#REF!</definedName>
    <definedName name="T25?Name" localSheetId="0">#REF!</definedName>
    <definedName name="T25?Name" localSheetId="2">#REF!</definedName>
    <definedName name="T25?Name">#REF!</definedName>
    <definedName name="T25?Table" localSheetId="0">#REF!</definedName>
    <definedName name="T25?Table" localSheetId="2">#REF!</definedName>
    <definedName name="T25?Table">#REF!</definedName>
    <definedName name="T25?Title" localSheetId="0">#REF!</definedName>
    <definedName name="T25?Title" localSheetId="2">#REF!</definedName>
    <definedName name="T25?Title">#REF!</definedName>
    <definedName name="T25?unit?ГА" xml:space="preserve"> [3]хозспособ!$G$32:$K$32,     [3]хозспособ!$G$27:$K$27,     [3]хозспособ!$G$30:$K$30,     [3]хозспособ!$G$34:$K$34</definedName>
    <definedName name="T25?unit?МКВТЧ" localSheetId="0">#REF!,#REF!</definedName>
    <definedName name="T25?unit?МКВТЧ" localSheetId="2">#REF!,#REF!</definedName>
    <definedName name="T25?unit?МКВТЧ">#REF!,#REF!</definedName>
    <definedName name="T25?unit?ПРЦ" localSheetId="0">#REF!</definedName>
    <definedName name="T25?unit?ПРЦ" localSheetId="2">#REF!</definedName>
    <definedName name="T25?unit?ПРЦ">#REF!</definedName>
    <definedName name="T25?unit?РУБ.МВТЧ" localSheetId="0">#REF!,#REF!</definedName>
    <definedName name="T25?unit?РУБ.МВТЧ" localSheetId="2">#REF!,#REF!</definedName>
    <definedName name="T25?unit?РУБ.МВТЧ">#REF!,#REF!</definedName>
    <definedName name="T25?unit?ТРУБ" xml:space="preserve"> [3]хозспособ!$G$31:$K$31,     [3]хозспособ!$G$6:$K$26,     [3]хозспособ!$G$29:$K$29,     [3]хозспособ!$G$33:$K$33,     [3]хозспособ!$G$36:$K$51</definedName>
    <definedName name="T25_1_Name" localSheetId="0">#REF!,#REF!,#REF!,#REF!</definedName>
    <definedName name="T25_1_Name" localSheetId="2">#REF!,#REF!,#REF!,#REF!</definedName>
    <definedName name="T25_1_Name">#REF!,#REF!,#REF!,#REF!</definedName>
    <definedName name="T25_Copy1" localSheetId="0">#REF!</definedName>
    <definedName name="T25_Copy1" localSheetId="2">#REF!</definedName>
    <definedName name="T25_Copy1">#REF!</definedName>
    <definedName name="T25_Copy2" localSheetId="0">#REF!</definedName>
    <definedName name="T25_Copy2" localSheetId="2">#REF!</definedName>
    <definedName name="T25_Copy2">#REF!</definedName>
    <definedName name="T25_Copy3" localSheetId="0">#REF!</definedName>
    <definedName name="T25_Copy3" localSheetId="2">#REF!</definedName>
    <definedName name="T25_Copy3">#REF!</definedName>
    <definedName name="T25_Copy4" localSheetId="0">#REF!</definedName>
    <definedName name="T25_Copy4" localSheetId="2">#REF!</definedName>
    <definedName name="T25_Copy4">#REF!</definedName>
    <definedName name="T26?axis?ПРД?БАЗ">[3]хозспособ!$I$6:$J$20,[3]хозспособ!$F$6:$G$20</definedName>
    <definedName name="T26?axis?ПРД?ПРЕД">[3]хозспособ!$K$6:$L$20,[3]хозспособ!$D$6:$E$20</definedName>
    <definedName name="T26?axis?ПРД?РЕГ" localSheetId="0">#REF!</definedName>
    <definedName name="T26?axis?ПРД?РЕГ" localSheetId="2">#REF!</definedName>
    <definedName name="T26?axis?ПРД?РЕГ">#REF!</definedName>
    <definedName name="T26?axis?ПФ?ПЛАН">[3]хозспособ!$I$6:$I$20,[3]хозспособ!$D$6:$D$20,[3]хозспособ!$K$6:$K$20,[3]хозспособ!$F$6:$F$20</definedName>
    <definedName name="T26?axis?ПФ?ФАКТ">[3]хозспособ!$J$6:$J$20,[3]хозспособ!$E$6:$E$20,[3]хозспособ!$L$6:$L$20,[3]хозспособ!$G$6:$G$20</definedName>
    <definedName name="T26?Data">[3]хозспособ!$D$6:$L$8, [3]хозспособ!$D$10:$L$20</definedName>
    <definedName name="T26?item_ext?РОСТ" localSheetId="0">#REF!</definedName>
    <definedName name="T26?item_ext?РОСТ" localSheetId="2">#REF!</definedName>
    <definedName name="T26?item_ext?РОСТ">#REF!</definedName>
    <definedName name="T26?L1" localSheetId="0">#REF!</definedName>
    <definedName name="T26?L1" localSheetId="2">#REF!</definedName>
    <definedName name="T26?L1">#REF!</definedName>
    <definedName name="T26?L1.1" localSheetId="0">#REF!</definedName>
    <definedName name="T26?L1.1" localSheetId="2">#REF!</definedName>
    <definedName name="T26?L1.1">#REF!</definedName>
    <definedName name="T26?L1.2" localSheetId="0">#REF!</definedName>
    <definedName name="T26?L1.2" localSheetId="2">#REF!</definedName>
    <definedName name="T26?L1.2">#REF!</definedName>
    <definedName name="T26?L2" localSheetId="0">#REF!</definedName>
    <definedName name="T26?L2" localSheetId="2">#REF!</definedName>
    <definedName name="T26?L2">#REF!</definedName>
    <definedName name="T26?L2.1" localSheetId="0">#REF!</definedName>
    <definedName name="T26?L2.1" localSheetId="2">#REF!</definedName>
    <definedName name="T26?L2.1">#REF!</definedName>
    <definedName name="T26?L2.2" localSheetId="0">#REF!</definedName>
    <definedName name="T26?L2.2" localSheetId="2">#REF!</definedName>
    <definedName name="T26?L2.2">#REF!</definedName>
    <definedName name="T26?L2.3" localSheetId="0">#REF!</definedName>
    <definedName name="T26?L2.3" localSheetId="2">#REF!</definedName>
    <definedName name="T26?L2.3">#REF!</definedName>
    <definedName name="T26?L2.4" localSheetId="0">#REF!</definedName>
    <definedName name="T26?L2.4" localSheetId="2">#REF!</definedName>
    <definedName name="T26?L2.4">#REF!</definedName>
    <definedName name="T26?L2.5" localSheetId="0">#REF!</definedName>
    <definedName name="T26?L2.5" localSheetId="2">#REF!</definedName>
    <definedName name="T26?L2.5">#REF!</definedName>
    <definedName name="T26?L2.6" localSheetId="0">#REF!</definedName>
    <definedName name="T26?L2.6" localSheetId="2">#REF!</definedName>
    <definedName name="T26?L2.6">#REF!</definedName>
    <definedName name="T26?L2.7" localSheetId="0">#REF!</definedName>
    <definedName name="T26?L2.7" localSheetId="2">#REF!</definedName>
    <definedName name="T26?L2.7">#REF!</definedName>
    <definedName name="T26?L2.8" localSheetId="0">#REF!</definedName>
    <definedName name="T26?L2.8" localSheetId="2">#REF!</definedName>
    <definedName name="T26?L2.8">#REF!</definedName>
    <definedName name="T26?L2.9" localSheetId="0">#REF!</definedName>
    <definedName name="T26?L2.9" localSheetId="2">#REF!</definedName>
    <definedName name="T26?L2.9">#REF!</definedName>
    <definedName name="T26?L3" localSheetId="0">#REF!</definedName>
    <definedName name="T26?L3" localSheetId="2">#REF!</definedName>
    <definedName name="T26?L3">#REF!</definedName>
    <definedName name="T26?Name" localSheetId="0">#REF!</definedName>
    <definedName name="T26?Name" localSheetId="2">#REF!</definedName>
    <definedName name="T26?Name">#REF!</definedName>
    <definedName name="T26?Table" localSheetId="0">#REF!</definedName>
    <definedName name="T26?Table" localSheetId="2">#REF!</definedName>
    <definedName name="T26?Table">#REF!</definedName>
    <definedName name="T26?Title" localSheetId="0">#REF!</definedName>
    <definedName name="T26?Title" localSheetId="2">#REF!</definedName>
    <definedName name="T26?Title">#REF!</definedName>
    <definedName name="T26?unit?МКВТЧ" localSheetId="0">#REF!,#REF!</definedName>
    <definedName name="T26?unit?МКВТЧ" localSheetId="2">#REF!,#REF!</definedName>
    <definedName name="T26?unit?МКВТЧ">#REF!,#REF!</definedName>
    <definedName name="T26?unit?ПРЦ" localSheetId="0">#REF!</definedName>
    <definedName name="T26?unit?ПРЦ" localSheetId="2">#REF!</definedName>
    <definedName name="T26?unit?ПРЦ">#REF!</definedName>
    <definedName name="T26?unit?ТРУБ" localSheetId="0">#REF!</definedName>
    <definedName name="T26?unit?ТРУБ" localSheetId="2">#REF!</definedName>
    <definedName name="T26?unit?ТРУБ">#REF!</definedName>
    <definedName name="T27?axis?C?НАП" localSheetId="0">#REF!,#REF!</definedName>
    <definedName name="T27?axis?C?НАП" localSheetId="2">#REF!,#REF!</definedName>
    <definedName name="T27?axis?C?НАП">#REF!,#REF!</definedName>
    <definedName name="T27?axis?C?НАП?" localSheetId="0">#REF!,#REF!</definedName>
    <definedName name="T27?axis?C?НАП?" localSheetId="2">#REF!,#REF!</definedName>
    <definedName name="T27?axis?C?НАП?">#REF!,#REF!</definedName>
    <definedName name="T27?axis?C?ПОТ" localSheetId="0">#REF!,#REF!</definedName>
    <definedName name="T27?axis?C?ПОТ" localSheetId="2">#REF!,#REF!</definedName>
    <definedName name="T27?axis?C?ПОТ">#REF!,#REF!</definedName>
    <definedName name="T27?axis?C?ПОТ?" localSheetId="0">#REF!,#REF!</definedName>
    <definedName name="T27?axis?C?ПОТ?" localSheetId="2">#REF!,#REF!</definedName>
    <definedName name="T27?axis?C?ПОТ?">#REF!,#REF!</definedName>
    <definedName name="T27?axis?ПРД?БАЗ">[3]хозспособ!$I$6:$J$11,[3]хозспособ!$F$6:$G$11</definedName>
    <definedName name="T27?axis?ПРД?ПРЕД">[3]хозспособ!$K$6:$L$11,[3]хозспособ!$D$6:$E$11</definedName>
    <definedName name="T27?axis?ПРД?РЕГ" localSheetId="0">#REF!</definedName>
    <definedName name="T27?axis?ПРД?РЕГ" localSheetId="2">#REF!</definedName>
    <definedName name="T27?axis?ПРД?РЕГ">#REF!</definedName>
    <definedName name="T27?axis?ПФ?ПЛАН">[3]хозспособ!$I$6:$I$11,[3]хозспособ!$D$6:$D$11,[3]хозспособ!$K$6:$K$11,[3]хозспособ!$F$6:$F$11</definedName>
    <definedName name="T27?axis?ПФ?ФАКТ">[3]хозспособ!$J$6:$J$11,[3]хозспособ!$E$6:$E$11,[3]хозспособ!$L$6:$L$11,[3]хозспособ!$G$6:$G$11</definedName>
    <definedName name="T27?Data" localSheetId="0">#REF!</definedName>
    <definedName name="T27?Data" localSheetId="2">#REF!</definedName>
    <definedName name="T27?Data">#REF!</definedName>
    <definedName name="T27?item_ext?РОСТ" localSheetId="0">#REF!</definedName>
    <definedName name="T27?item_ext?РОСТ" localSheetId="2">#REF!</definedName>
    <definedName name="T27?item_ext?РОСТ">#REF!</definedName>
    <definedName name="T27?L1" localSheetId="0">#REF!</definedName>
    <definedName name="T27?L1" localSheetId="2">#REF!</definedName>
    <definedName name="T27?L1">#REF!</definedName>
    <definedName name="T27?L2" localSheetId="0">#REF!</definedName>
    <definedName name="T27?L2" localSheetId="2">#REF!</definedName>
    <definedName name="T27?L2">#REF!</definedName>
    <definedName name="T27?L3" localSheetId="0">#REF!</definedName>
    <definedName name="T27?L3" localSheetId="2">#REF!</definedName>
    <definedName name="T27?L3">#REF!</definedName>
    <definedName name="T27?L3.1" localSheetId="0">#REF!,#REF!,#REF!,#REF!,#REF!,[0]!P1_T27?L3.1</definedName>
    <definedName name="T27?L3.1" localSheetId="2">#REF!,#REF!,#REF!,#REF!,#REF!,[0]!P1_T27?L3.1</definedName>
    <definedName name="T27?L3.1">#REF!,#REF!,#REF!,#REF!,#REF!,P1_T27?L3.1</definedName>
    <definedName name="T27?L3.2" localSheetId="0">#REF!,#REF!,#REF!,#REF!,#REF!,[0]!P1_T27?L3.2</definedName>
    <definedName name="T27?L3.2" localSheetId="2">#REF!,#REF!,#REF!,#REF!,#REF!,[0]!P1_T27?L3.2</definedName>
    <definedName name="T27?L3.2">#REF!,#REF!,#REF!,#REF!,#REF!,P1_T27?L3.2</definedName>
    <definedName name="T27?L4" localSheetId="0">#REF!</definedName>
    <definedName name="T27?L4" localSheetId="2">#REF!</definedName>
    <definedName name="T27?L4">#REF!</definedName>
    <definedName name="T27?L4.1" localSheetId="0">#REF!,#REF!,#REF!,#REF!,#REF!,#REF!,#REF!,[0]!P1_T27?L4.1</definedName>
    <definedName name="T27?L4.1" localSheetId="2">#REF!,#REF!,#REF!,#REF!,#REF!,#REF!,#REF!,[0]!P1_T27?L4.1</definedName>
    <definedName name="T27?L4.1">#REF!,#REF!,#REF!,#REF!,#REF!,#REF!,#REF!,P1_T27?L4.1</definedName>
    <definedName name="T27?L4.1.1" localSheetId="0">#REF!,#REF!,#REF!,#REF!,#REF!,#REF!,#REF!,[0]!P1_T27?L4.1.1</definedName>
    <definedName name="T27?L4.1.1" localSheetId="2">#REF!,#REF!,#REF!,#REF!,#REF!,#REF!,#REF!,[0]!P1_T27?L4.1.1</definedName>
    <definedName name="T27?L4.1.1">#REF!,#REF!,#REF!,#REF!,#REF!,#REF!,#REF!,P1_T27?L4.1.1</definedName>
    <definedName name="T27?L4.1.1.1" localSheetId="0">#REF!,#REF!,#REF!,#REF!,#REF!,#REF!,#REF!,[0]!P1_T27?L4.1.1.1</definedName>
    <definedName name="T27?L4.1.1.1" localSheetId="2">#REF!,#REF!,#REF!,#REF!,#REF!,#REF!,#REF!,[0]!P1_T27?L4.1.1.1</definedName>
    <definedName name="T27?L4.1.1.1">#REF!,#REF!,#REF!,#REF!,#REF!,#REF!,#REF!,P1_T27?L4.1.1.1</definedName>
    <definedName name="T27?L4.1.2" localSheetId="0">#REF!,#REF!,#REF!,#REF!,#REF!,#REF!,#REF!,[0]!P1_T27?L4.1.2</definedName>
    <definedName name="T27?L4.1.2" localSheetId="2">#REF!,#REF!,#REF!,#REF!,#REF!,#REF!,#REF!,[0]!P1_T27?L4.1.2</definedName>
    <definedName name="T27?L4.1.2">#REF!,#REF!,#REF!,#REF!,#REF!,#REF!,#REF!,P1_T27?L4.1.2</definedName>
    <definedName name="T27?L4.2" localSheetId="0">#REF!,#REF!,#REF!,#REF!,#REF!,#REF!,[0]!P1_T27?L4.2</definedName>
    <definedName name="T27?L4.2" localSheetId="2">#REF!,#REF!,#REF!,#REF!,#REF!,#REF!,[0]!P1_T27?L4.2</definedName>
    <definedName name="T27?L4.2">#REF!,#REF!,#REF!,#REF!,#REF!,#REF!,P1_T27?L4.2</definedName>
    <definedName name="T27?L5" localSheetId="0">#REF!</definedName>
    <definedName name="T27?L5" localSheetId="2">#REF!</definedName>
    <definedName name="T27?L5">#REF!</definedName>
    <definedName name="T27?L5.1" localSheetId="0">#REF!,#REF!,#REF!,#REF!</definedName>
    <definedName name="T27?L5.1" localSheetId="2">#REF!,#REF!,#REF!,#REF!</definedName>
    <definedName name="T27?L5.1">#REF!,#REF!,#REF!,#REF!</definedName>
    <definedName name="T27?L5.2" localSheetId="0">#REF!,#REF!,#REF!,#REF!</definedName>
    <definedName name="T27?L5.2" localSheetId="2">#REF!,#REF!,#REF!,#REF!</definedName>
    <definedName name="T27?L5.2">#REF!,#REF!,#REF!,#REF!</definedName>
    <definedName name="T27?L6" localSheetId="0">#REF!</definedName>
    <definedName name="T27?L6" localSheetId="2">#REF!</definedName>
    <definedName name="T27?L6">#REF!</definedName>
    <definedName name="T27?L6.1" localSheetId="0">#REF!,#REF!,#REF!,#REF!</definedName>
    <definedName name="T27?L6.1" localSheetId="2">#REF!,#REF!,#REF!,#REF!</definedName>
    <definedName name="T27?L6.1">#REF!,#REF!,#REF!,#REF!</definedName>
    <definedName name="T27?L6.2" localSheetId="0">#REF!,#REF!,#REF!,#REF!</definedName>
    <definedName name="T27?L6.2" localSheetId="2">#REF!,#REF!,#REF!,#REF!</definedName>
    <definedName name="T27?L6.2">#REF!,#REF!,#REF!,#REF!</definedName>
    <definedName name="T27?L6.2.1" localSheetId="0">#REF!,#REF!,#REF!,#REF!</definedName>
    <definedName name="T27?L6.2.1" localSheetId="2">#REF!,#REF!,#REF!,#REF!</definedName>
    <definedName name="T27?L6.2.1">#REF!,#REF!,#REF!,#REF!</definedName>
    <definedName name="T27?L6.3.1" localSheetId="0">#REF!,#REF!,#REF!,#REF!</definedName>
    <definedName name="T27?L6.3.1" localSheetId="2">#REF!,#REF!,#REF!,#REF!</definedName>
    <definedName name="T27?L6.3.1">#REF!,#REF!,#REF!,#REF!</definedName>
    <definedName name="T27?L6.3.2" localSheetId="0">#REF!,#REF!,#REF!,#REF!</definedName>
    <definedName name="T27?L6.3.2" localSheetId="2">#REF!,#REF!,#REF!,#REF!</definedName>
    <definedName name="T27?L6.3.2">#REF!,#REF!,#REF!,#REF!</definedName>
    <definedName name="T27?Name" localSheetId="0">#REF!</definedName>
    <definedName name="T27?Name" localSheetId="2">#REF!</definedName>
    <definedName name="T27?Name">#REF!</definedName>
    <definedName name="T27?Table" localSheetId="0">#REF!</definedName>
    <definedName name="T27?Table" localSheetId="2">#REF!</definedName>
    <definedName name="T27?Table">#REF!</definedName>
    <definedName name="T27?Title" localSheetId="0">#REF!</definedName>
    <definedName name="T27?Title" localSheetId="2">#REF!</definedName>
    <definedName name="T27?Title">#REF!</definedName>
    <definedName name="T27?unit?ПРЦ">[3]хозспособ!$D$7:$H$7, [3]хозспособ!$I$6:$L$11</definedName>
    <definedName name="T27?unit?РУБ.МВТ" localSheetId="0">#REF!,#REF!,#REF!</definedName>
    <definedName name="T27?unit?РУБ.МВТ" localSheetId="2">#REF!,#REF!,#REF!</definedName>
    <definedName name="T27?unit?РУБ.МВТ">#REF!,#REF!,#REF!</definedName>
    <definedName name="T27?unit?РУБ.МВТЧ" localSheetId="0">#REF!,#REF!,#REF!,#REF!,#REF!,#REF!,#REF!</definedName>
    <definedName name="T27?unit?РУБ.МВТЧ" localSheetId="2">#REF!,#REF!,#REF!,#REF!,#REF!,#REF!,#REF!</definedName>
    <definedName name="T27?unit?РУБ.МВТЧ">#REF!,#REF!,#REF!,#REF!,#REF!,#REF!,#REF!</definedName>
    <definedName name="T27?unit?ТРУБ">[3]хозспособ!$D$6:$H$6, [3]хозспособ!$D$8:$H$11</definedName>
    <definedName name="T27_Name">[2]хозспособ!$BM$4,[2]хозспособ!$BG$4,[2]хозспособ!$BA$4,[2]хозспособ!$AU$4,[2]хозспособ!$AO$4,[2]хозспособ!$AI$4,[2]хозспособ!$AC$4,[2]хозспособ!$W$4,[2]хозспособ!$Q$4,[2]хозспособ!$K$4,[2]хозспособ!$BS$4</definedName>
    <definedName name="T28.1?axis?ПРД?БАЗ" localSheetId="0">#REF!,#REF!,#REF!,#REF!,#REF!</definedName>
    <definedName name="T28.1?axis?ПРД?БАЗ" localSheetId="2">#REF!,#REF!,#REF!,#REF!,#REF!</definedName>
    <definedName name="T28.1?axis?ПРД?БАЗ">#REF!,#REF!,#REF!,#REF!,#REF!</definedName>
    <definedName name="T28.1?axis?ПРД?РЕГ" localSheetId="0">#REF!,#REF!,#REF!,#REF!,#REF!</definedName>
    <definedName name="T28.1?axis?ПРД?РЕГ" localSheetId="2">#REF!,#REF!,#REF!,#REF!,#REF!</definedName>
    <definedName name="T28.1?axis?ПРД?РЕГ">#REF!,#REF!,#REF!,#REF!,#REF!</definedName>
    <definedName name="T28.2?axis?R?ПАР" localSheetId="0">#REF!,#REF!,#REF!,#REF!</definedName>
    <definedName name="T28.2?axis?R?ПАР" localSheetId="2">#REF!,#REF!,#REF!,#REF!</definedName>
    <definedName name="T28.2?axis?R?ПАР">#REF!,#REF!,#REF!,#REF!</definedName>
    <definedName name="T28.2?axis?R?ПАР?" localSheetId="0">#REF!,#REF!</definedName>
    <definedName name="T28.2?axis?R?ПАР?" localSheetId="2">#REF!,#REF!</definedName>
    <definedName name="T28.2?axis?R?ПАР?">#REF!,#REF!</definedName>
    <definedName name="T28.2?axis?ПРД?БАЗ" localSheetId="0">#REF!,#REF!,#REF!,#REF!,#REF!</definedName>
    <definedName name="T28.2?axis?ПРД?БАЗ" localSheetId="2">#REF!,#REF!,#REF!,#REF!,#REF!</definedName>
    <definedName name="T28.2?axis?ПРД?БАЗ">#REF!,#REF!,#REF!,#REF!,#REF!</definedName>
    <definedName name="T28.2?axis?ПРД?РЕГ" localSheetId="0">#REF!,#REF!,#REF!,#REF!,#REF!</definedName>
    <definedName name="T28.2?axis?ПРД?РЕГ" localSheetId="2">#REF!,#REF!,#REF!,#REF!,#REF!</definedName>
    <definedName name="T28.2?axis?ПРД?РЕГ">#REF!,#REF!,#REF!,#REF!,#REF!</definedName>
    <definedName name="T28.2?Data" localSheetId="0">#REF!,#REF!,#REF!,#REF!,#REF!,#REF!,#REF!,#REF!</definedName>
    <definedName name="T28.2?Data" localSheetId="2">#REF!,#REF!,#REF!,#REF!,#REF!,#REF!,#REF!,#REF!</definedName>
    <definedName name="T28.2?Data">#REF!,#REF!,#REF!,#REF!,#REF!,#REF!,#REF!,#REF!</definedName>
    <definedName name="T28.2?L0.1" localSheetId="0">#REF!,#REF!</definedName>
    <definedName name="T28.2?L0.1" localSheetId="2">#REF!,#REF!</definedName>
    <definedName name="T28.2?L0.1">#REF!,#REF!</definedName>
    <definedName name="T28.2?L0.2" localSheetId="0">#REF!,#REF!</definedName>
    <definedName name="T28.2?L0.2" localSheetId="2">#REF!,#REF!</definedName>
    <definedName name="T28.2?L0.2">#REF!,#REF!</definedName>
    <definedName name="T28.2?L0.3" localSheetId="0">#REF!,#REF!</definedName>
    <definedName name="T28.2?L0.3" localSheetId="2">#REF!,#REF!</definedName>
    <definedName name="T28.2?L0.3">#REF!,#REF!</definedName>
    <definedName name="T28.2?L1" localSheetId="0">#REF!,#REF!</definedName>
    <definedName name="T28.2?L1" localSheetId="2">#REF!,#REF!</definedName>
    <definedName name="T28.2?L1">#REF!,#REF!</definedName>
    <definedName name="T28.2?L1.1" localSheetId="0">#REF!,#REF!</definedName>
    <definedName name="T28.2?L1.1" localSheetId="2">#REF!,#REF!</definedName>
    <definedName name="T28.2?L1.1">#REF!,#REF!</definedName>
    <definedName name="T28.2?L2" localSheetId="0">#REF!,#REF!</definedName>
    <definedName name="T28.2?L2" localSheetId="2">#REF!,#REF!</definedName>
    <definedName name="T28.2?L2">#REF!,#REF!</definedName>
    <definedName name="T28.2?L3" localSheetId="0">#REF!,#REF!</definedName>
    <definedName name="T28.2?L3" localSheetId="2">#REF!,#REF!</definedName>
    <definedName name="T28.2?L3">#REF!,#REF!</definedName>
    <definedName name="T28.2?L4" localSheetId="0">#REF!,#REF!</definedName>
    <definedName name="T28.2?L4" localSheetId="2">#REF!,#REF!</definedName>
    <definedName name="T28.2?L4">#REF!,#REF!</definedName>
    <definedName name="T28.2?L5" localSheetId="0">#REF!,#REF!</definedName>
    <definedName name="T28.2?L5" localSheetId="2">#REF!,#REF!</definedName>
    <definedName name="T28.2?L5">#REF!,#REF!</definedName>
    <definedName name="T28.2?unit?КГ.ГКАЛ" localSheetId="0">#REF!,#REF!</definedName>
    <definedName name="T28.2?unit?КГ.ГКАЛ" localSheetId="2">#REF!,#REF!</definedName>
    <definedName name="T28.2?unit?КГ.ГКАЛ">#REF!,#REF!</definedName>
    <definedName name="T28.2?unit?РУБ.ГКАЛ" localSheetId="0">#REF!,#REF!</definedName>
    <definedName name="T28.2?unit?РУБ.ГКАЛ" localSheetId="2">#REF!,#REF!</definedName>
    <definedName name="T28.2?unit?РУБ.ГКАЛ">#REF!,#REF!</definedName>
    <definedName name="T28.2_Name" localSheetId="0">#REF!,#REF!,#REF!,#REF!</definedName>
    <definedName name="T28.2_Name" localSheetId="2">#REF!,#REF!,#REF!,#REF!</definedName>
    <definedName name="T28.2_Name">#REF!,#REF!,#REF!,#REF!</definedName>
    <definedName name="T28.3?axis?C?ПАР" localSheetId="0">#REF!,#REF!,#REF!,#REF!,#REF!</definedName>
    <definedName name="T28.3?axis?C?ПАР" localSheetId="2">#REF!,#REF!,#REF!,#REF!,#REF!</definedName>
    <definedName name="T28.3?axis?C?ПАР">#REF!,#REF!,#REF!,#REF!,#REF!</definedName>
    <definedName name="T28.3?axis?C?ПОТ" localSheetId="0">#REF!,#REF!,#REF!,#REF!,#REF!</definedName>
    <definedName name="T28.3?axis?C?ПОТ" localSheetId="2">#REF!,#REF!,#REF!,#REF!,#REF!</definedName>
    <definedName name="T28.3?axis?C?ПОТ">#REF!,#REF!,#REF!,#REF!,#REF!</definedName>
    <definedName name="T28.3?axis?R?СЦТ" localSheetId="0">#REF!,#REF!,#REF!,#REF!,#REF!</definedName>
    <definedName name="T28.3?axis?R?СЦТ" localSheetId="2">#REF!,#REF!,#REF!,#REF!,#REF!</definedName>
    <definedName name="T28.3?axis?R?СЦТ">#REF!,#REF!,#REF!,#REF!,#REF!</definedName>
    <definedName name="T28.3?axis?R?СЦТ?" localSheetId="0">#REF!,#REF!,#REF!,#REF!,#REF!</definedName>
    <definedName name="T28.3?axis?R?СЦТ?" localSheetId="2">#REF!,#REF!,#REF!,#REF!,#REF!</definedName>
    <definedName name="T28.3?axis?R?СЦТ?">#REF!,#REF!,#REF!,#REF!,#REF!</definedName>
    <definedName name="T28.3?Data" localSheetId="0">#REF!,#REF!,#REF!,#REF!,#REF!</definedName>
    <definedName name="T28.3?Data" localSheetId="2">#REF!,#REF!,#REF!,#REF!,#REF!</definedName>
    <definedName name="T28.3?Data">#REF!,#REF!,#REF!,#REF!,#REF!</definedName>
    <definedName name="T28.3?L1" localSheetId="0">#REF!,#REF!,#REF!,#REF!,#REF!</definedName>
    <definedName name="T28.3?L1" localSheetId="2">#REF!,#REF!,#REF!,#REF!,#REF!</definedName>
    <definedName name="T28.3?L1">#REF!,#REF!,#REF!,#REF!,#REF!</definedName>
    <definedName name="T28.3?L2" localSheetId="0">#REF!,#REF!,#REF!,#REF!,#REF!</definedName>
    <definedName name="T28.3?L2" localSheetId="2">#REF!,#REF!,#REF!,#REF!,#REF!</definedName>
    <definedName name="T28.3?L2">#REF!,#REF!,#REF!,#REF!,#REF!</definedName>
    <definedName name="T28.3?L3" localSheetId="0">#REF!,#REF!,#REF!,#REF!,#REF!</definedName>
    <definedName name="T28.3?L3" localSheetId="2">#REF!,#REF!,#REF!,#REF!,#REF!</definedName>
    <definedName name="T28.3?L3">#REF!,#REF!,#REF!,#REF!,#REF!</definedName>
    <definedName name="T28.3?L3.1" localSheetId="0">#REF!,#REF!,#REF!,#REF!,#REF!</definedName>
    <definedName name="T28.3?L3.1" localSheetId="2">#REF!,#REF!,#REF!,#REF!,#REF!</definedName>
    <definedName name="T28.3?L3.1">#REF!,#REF!,#REF!,#REF!,#REF!</definedName>
    <definedName name="T28.3?L3.2" localSheetId="0">#REF!,#REF!,#REF!,#REF!,#REF!</definedName>
    <definedName name="T28.3?L3.2" localSheetId="2">#REF!,#REF!,#REF!,#REF!,#REF!</definedName>
    <definedName name="T28.3?L3.2">#REF!,#REF!,#REF!,#REF!,#REF!</definedName>
    <definedName name="T28.3?L4" localSheetId="0">#REF!,#REF!,#REF!,#REF!,#REF!</definedName>
    <definedName name="T28.3?L4" localSheetId="2">#REF!,#REF!,#REF!,#REF!,#REF!</definedName>
    <definedName name="T28.3?L4">#REF!,#REF!,#REF!,#REF!,#REF!</definedName>
    <definedName name="T28.3?L4.1" localSheetId="0">#REF!,#REF!,#REF!,#REF!,#REF!</definedName>
    <definedName name="T28.3?L4.1" localSheetId="2">#REF!,#REF!,#REF!,#REF!,#REF!</definedName>
    <definedName name="T28.3?L4.1">#REF!,#REF!,#REF!,#REF!,#REF!</definedName>
    <definedName name="T28.3?L4.2" localSheetId="0">#REF!,#REF!,#REF!,#REF!,#REF!</definedName>
    <definedName name="T28.3?L4.2" localSheetId="2">#REF!,#REF!,#REF!,#REF!,#REF!</definedName>
    <definedName name="T28.3?L4.2">#REF!,#REF!,#REF!,#REF!,#REF!</definedName>
    <definedName name="T28.3?L5" localSheetId="0">#REF!,#REF!,#REF!,#REF!,#REF!</definedName>
    <definedName name="T28.3?L5" localSheetId="2">#REF!,#REF!,#REF!,#REF!,#REF!</definedName>
    <definedName name="T28.3?L5">#REF!,#REF!,#REF!,#REF!,#REF!</definedName>
    <definedName name="T28.3?L6" localSheetId="0">#REF!,#REF!,#REF!,#REF!,#REF!</definedName>
    <definedName name="T28.3?L6" localSheetId="2">#REF!,#REF!,#REF!,#REF!,#REF!</definedName>
    <definedName name="T28.3?L6">#REF!,#REF!,#REF!,#REF!,#REF!</definedName>
    <definedName name="T28.3?L6.1" localSheetId="0">#REF!,#REF!,#REF!,#REF!,#REF!</definedName>
    <definedName name="T28.3?L6.1" localSheetId="2">#REF!,#REF!,#REF!,#REF!,#REF!</definedName>
    <definedName name="T28.3?L6.1">#REF!,#REF!,#REF!,#REF!,#REF!</definedName>
    <definedName name="T28.3?L6.2" localSheetId="0">#REF!,#REF!,#REF!,#REF!,#REF!</definedName>
    <definedName name="T28.3?L6.2" localSheetId="2">#REF!,#REF!,#REF!,#REF!,#REF!</definedName>
    <definedName name="T28.3?L6.2">#REF!,#REF!,#REF!,#REF!,#REF!</definedName>
    <definedName name="T28.3?unit?ГКАЛЧ" localSheetId="0">#REF!,#REF!,#REF!,#REF!,#REF!</definedName>
    <definedName name="T28.3?unit?ГКАЛЧ" localSheetId="2">#REF!,#REF!,#REF!,#REF!,#REF!</definedName>
    <definedName name="T28.3?unit?ГКАЛЧ">#REF!,#REF!,#REF!,#REF!,#REF!</definedName>
    <definedName name="T28.3?unit?РУБ.ГКАЛ">P1_T28.3?unit?РУБ.ГКАЛ,P2_T28.3?unit?РУБ.ГКАЛ</definedName>
    <definedName name="T28.3?unit?РУБ.ГКАЛЧ" localSheetId="0">#REF!,#REF!,#REF!,#REF!,#REF!</definedName>
    <definedName name="T28.3?unit?РУБ.ГКАЛЧ" localSheetId="2">#REF!,#REF!,#REF!,#REF!,#REF!</definedName>
    <definedName name="T28.3?unit?РУБ.ГКАЛЧ">#REF!,#REF!,#REF!,#REF!,#REF!</definedName>
    <definedName name="T28.3?unit?ТГКАЛ" localSheetId="0">#REF!,#REF!,#REF!,#REF!,#REF!</definedName>
    <definedName name="T28.3?unit?ТГКАЛ" localSheetId="2">#REF!,#REF!,#REF!,#REF!,#REF!</definedName>
    <definedName name="T28.3?unit?ТГКАЛ">#REF!,#REF!,#REF!,#REF!,#REF!</definedName>
    <definedName name="T28.3?unit?ТРУБ">[2]хозспособ!$A$104:$S$105,[2]хозспособ!$A$102:$S$102,[2]хозспособ!$A$79:$S$80,[2]хозспособ!$A$77:$S$77,[2]хозспособ!$A$54:$S$55,[2]хозспособ!$A$52:$S$52,[2]хозспособ!$A$27:$S$27,[2]хозспособ!$A$127:$S$127,[2]хозспособ!$A$29:$S$30,[2]хозспособ!$A$129:$S$130</definedName>
    <definedName name="T28?axis?R?ВРАС" localSheetId="0">#REF!</definedName>
    <definedName name="T28?axis?R?ВРАС" localSheetId="2">#REF!</definedName>
    <definedName name="T28?axis?R?ВРАС">#REF!</definedName>
    <definedName name="T28?axis?R?ВРАС?" localSheetId="0">#REF!</definedName>
    <definedName name="T28?axis?R?ВРАС?" localSheetId="2">#REF!</definedName>
    <definedName name="T28?axis?R?ВРАС?">#REF!</definedName>
    <definedName name="T28?axis?R?ПАР" localSheetId="0">#REF!,#REF!,#REF!,#REF!,#REF!</definedName>
    <definedName name="T28?axis?R?ПАР" localSheetId="2">#REF!,#REF!,#REF!,#REF!,#REF!</definedName>
    <definedName name="T28?axis?R?ПАР">#REF!,#REF!,#REF!,#REF!,#REF!</definedName>
    <definedName name="T28?axis?R?ПАР?" localSheetId="0">#REF!,#REF!,#REF!,#REF!,#REF!</definedName>
    <definedName name="T28?axis?R?ПАР?" localSheetId="2">#REF!,#REF!,#REF!,#REF!,#REF!</definedName>
    <definedName name="T28?axis?R?ПАР?">#REF!,#REF!,#REF!,#REF!,#REF!</definedName>
    <definedName name="T28?axis?R?СЦТ" localSheetId="0">#REF!,#REF!,#REF!,#REF!,#REF!</definedName>
    <definedName name="T28?axis?R?СЦТ" localSheetId="2">#REF!,#REF!,#REF!,#REF!,#REF!</definedName>
    <definedName name="T28?axis?R?СЦТ">#REF!,#REF!,#REF!,#REF!,#REF!</definedName>
    <definedName name="T28?axis?R?СЦТ?" localSheetId="0">#REF!,#REF!,#REF!,#REF!,#REF!</definedName>
    <definedName name="T28?axis?R?СЦТ?" localSheetId="2">#REF!,#REF!,#REF!,#REF!,#REF!</definedName>
    <definedName name="T28?axis?R?СЦТ?">#REF!,#REF!,#REF!,#REF!,#REF!</definedName>
    <definedName name="T28?axis?ПРД?БАЗ">[3]хозспособ!$I$6:$J$17,[3]хозспособ!$F$6:$G$17</definedName>
    <definedName name="T28?axis?ПРД?ПРЕД">[3]хозспособ!$K$6:$L$17,[3]хозспособ!$D$6:$E$17</definedName>
    <definedName name="T28?axis?ПРД?РЕГ" localSheetId="0">#REF!</definedName>
    <definedName name="T28?axis?ПРД?РЕГ" localSheetId="2">#REF!</definedName>
    <definedName name="T28?axis?ПРД?РЕГ">#REF!</definedName>
    <definedName name="T28?axis?ПФ?ПЛАН">[3]хозспособ!$I$6:$I$17,[3]хозспособ!$D$6:$D$17,[3]хозспособ!$K$6:$K$17,[3]хозспособ!$F$6:$F$17</definedName>
    <definedName name="T28?axis?ПФ?ФАКТ">[3]хозспособ!$J$6:$J$17,[3]хозспособ!$E$6:$E$17,[3]хозспособ!$L$6:$L$17,[3]хозспособ!$G$6:$G$17</definedName>
    <definedName name="T28?Data">[3]хозспособ!$D$7:$L$15, [3]хозспособ!$D$17:$L$17</definedName>
    <definedName name="T28?item_ext?РОСТ" localSheetId="0">[4]Пр.35!#REF!</definedName>
    <definedName name="T28?item_ext?РОСТ" localSheetId="2">[4]Пр.35!#REF!</definedName>
    <definedName name="T28?item_ext?РОСТ">[4]Пр.35!#REF!</definedName>
    <definedName name="T28?L1" localSheetId="0">#REF!</definedName>
    <definedName name="T28?L1" localSheetId="2">#REF!</definedName>
    <definedName name="T28?L1">#REF!</definedName>
    <definedName name="T28?L3" localSheetId="0">#REF!,#REF!,#REF!,#REF!,#REF!</definedName>
    <definedName name="T28?L3" localSheetId="2">#REF!,#REF!,#REF!,#REF!,#REF!</definedName>
    <definedName name="T28?L3">#REF!,#REF!,#REF!,#REF!,#REF!</definedName>
    <definedName name="T28?L4" localSheetId="0">#REF!,#REF!,#REF!,#REF!,#REF!</definedName>
    <definedName name="T28?L4" localSheetId="2">#REF!,#REF!,#REF!,#REF!,#REF!</definedName>
    <definedName name="T28?L4">#REF!,#REF!,#REF!,#REF!,#REF!</definedName>
    <definedName name="T28?L5" localSheetId="0">#REF!,#REF!,#REF!,#REF!,#REF!</definedName>
    <definedName name="T28?L5" localSheetId="2">#REF!,#REF!,#REF!,#REF!,#REF!</definedName>
    <definedName name="T28?L5">#REF!,#REF!,#REF!,#REF!,#REF!</definedName>
    <definedName name="T28?L6" localSheetId="0">#REF!,#REF!,#REF!,#REF!,#REF!</definedName>
    <definedName name="T28?L6" localSheetId="2">#REF!,#REF!,#REF!,#REF!,#REF!</definedName>
    <definedName name="T28?L6">#REF!,#REF!,#REF!,#REF!,#REF!</definedName>
    <definedName name="T28?L7" localSheetId="0">#REF!,#REF!,#REF!,#REF!,#REF!</definedName>
    <definedName name="T28?L7" localSheetId="2">#REF!,#REF!,#REF!,#REF!,#REF!</definedName>
    <definedName name="T28?L7">#REF!,#REF!,#REF!,#REF!,#REF!</definedName>
    <definedName name="T28?L8" localSheetId="0">#REF!,#REF!,#REF!,#REF!,#REF!</definedName>
    <definedName name="T28?L8" localSheetId="2">#REF!,#REF!,#REF!,#REF!,#REF!</definedName>
    <definedName name="T28?L8">#REF!,#REF!,#REF!,#REF!,#REF!</definedName>
    <definedName name="T28?Name" localSheetId="0">#REF!</definedName>
    <definedName name="T28?Name" localSheetId="2">#REF!</definedName>
    <definedName name="T28?Name">#REF!</definedName>
    <definedName name="T28?Table" localSheetId="0">#REF!</definedName>
    <definedName name="T28?Table" localSheetId="2">#REF!</definedName>
    <definedName name="T28?Table">#REF!</definedName>
    <definedName name="T28?Title" localSheetId="0">#REF!</definedName>
    <definedName name="T28?Title" localSheetId="2">#REF!</definedName>
    <definedName name="T28?Title">#REF!</definedName>
    <definedName name="T28?unit?ПРЦ" localSheetId="0">[4]Пр.35!#REF!</definedName>
    <definedName name="T28?unit?ПРЦ" localSheetId="2">[4]Пр.35!#REF!</definedName>
    <definedName name="T28?unit?ПРЦ">[4]Пр.35!#REF!</definedName>
    <definedName name="T28?unit?ТРУБ" localSheetId="0">#REF!</definedName>
    <definedName name="T28?unit?ТРУБ" localSheetId="2">#REF!</definedName>
    <definedName name="T28?unit?ТРУБ">#REF!</definedName>
    <definedName name="T28_1_Name" localSheetId="0">#REF!,#REF!,#REF!,#REF!</definedName>
    <definedName name="T28_1_Name" localSheetId="2">#REF!,#REF!,#REF!,#REF!</definedName>
    <definedName name="T28_1_Name">#REF!,#REF!,#REF!,#REF!</definedName>
    <definedName name="T28_3_Name" localSheetId="0">#REF!,#REF!,#REF!,#REF!</definedName>
    <definedName name="T28_3_Name" localSheetId="2">#REF!,#REF!,#REF!,#REF!</definedName>
    <definedName name="T28_3_Name">#REF!,#REF!,#REF!,#REF!</definedName>
    <definedName name="T28_Copy" localSheetId="0">'[5]пр 27'!#REF!</definedName>
    <definedName name="T28_Copy" localSheetId="2">'[5]пр 27'!#REF!</definedName>
    <definedName name="T28_Copy">'[5]пр 27'!#REF!</definedName>
    <definedName name="T28_Name" localSheetId="0">#REF!,#REF!,#REF!,#REF!</definedName>
    <definedName name="T28_Name" localSheetId="2">#REF!,#REF!,#REF!,#REF!</definedName>
    <definedName name="T28_Name">#REF!,#REF!,#REF!,#REF!</definedName>
    <definedName name="T29?axis?R?ВРАС" localSheetId="0">#REF!</definedName>
    <definedName name="T29?axis?R?ВРАС" localSheetId="2">#REF!</definedName>
    <definedName name="T29?axis?R?ВРАС">#REF!</definedName>
    <definedName name="T29?axis?R?ВРАС?" localSheetId="0">#REF!</definedName>
    <definedName name="T29?axis?R?ВРАС?" localSheetId="2">#REF!</definedName>
    <definedName name="T29?axis?R?ВРАС?">#REF!</definedName>
    <definedName name="T29?axis?ПРД?БАЗ" localSheetId="0">#REF!</definedName>
    <definedName name="T29?axis?ПРД?БАЗ" localSheetId="2">#REF!</definedName>
    <definedName name="T29?axis?ПРД?БАЗ">#REF!</definedName>
    <definedName name="T29?axis?ПРД?ПРЕД" localSheetId="0">#REF!</definedName>
    <definedName name="T29?axis?ПРД?ПРЕД" localSheetId="2">#REF!</definedName>
    <definedName name="T29?axis?ПРД?ПРЕД">#REF!</definedName>
    <definedName name="T29?axis?ПРД?РЕГ" localSheetId="0">#REF!</definedName>
    <definedName name="T29?axis?ПРД?РЕГ" localSheetId="2">#REF!</definedName>
    <definedName name="T29?axis?ПРД?РЕГ">#REF!</definedName>
    <definedName name="T29?axis?ПФ?ПЛАН">[3]хозспособ!$F$5:$F$11,[3]хозспособ!$D$5:$D$11</definedName>
    <definedName name="T29?axis?ПФ?ФАКТ">[3]хозспособ!$G$5:$G$11,[3]хозспособ!$E$5:$E$11</definedName>
    <definedName name="T29?Data">[3]хозспособ!$D$6:$H$9, [3]хозспособ!$D$11:$H$11</definedName>
    <definedName name="T29?item_ext?1СТ" localSheetId="0">#REF!,#REF!,#REF!,[0]!P1_T29?item_ext?1СТ</definedName>
    <definedName name="T29?item_ext?1СТ" localSheetId="2">#REF!,#REF!,#REF!,[0]!P1_T29?item_ext?1СТ</definedName>
    <definedName name="T29?item_ext?1СТ">#REF!,#REF!,#REF!,P1_T29?item_ext?1СТ</definedName>
    <definedName name="T29?item_ext?1СТ.ДО3" localSheetId="0">#REF!,#REF!</definedName>
    <definedName name="T29?item_ext?1СТ.ДО3" localSheetId="2">#REF!,#REF!</definedName>
    <definedName name="T29?item_ext?1СТ.ДО3">#REF!,#REF!</definedName>
    <definedName name="T29?item_ext?1СТ.ДО4" localSheetId="0">#REF!,#REF!</definedName>
    <definedName name="T29?item_ext?1СТ.ДО4" localSheetId="2">#REF!,#REF!</definedName>
    <definedName name="T29?item_ext?1СТ.ДО4">#REF!,#REF!</definedName>
    <definedName name="T29?item_ext?1СТ.ДО5" localSheetId="0">#REF!,#REF!</definedName>
    <definedName name="T29?item_ext?1СТ.ДО5" localSheetId="2">#REF!,#REF!</definedName>
    <definedName name="T29?item_ext?1СТ.ДО5">#REF!,#REF!</definedName>
    <definedName name="T29?item_ext?1СТ.ДО6" localSheetId="0">#REF!,#REF!</definedName>
    <definedName name="T29?item_ext?1СТ.ДО6" localSheetId="2">#REF!,#REF!</definedName>
    <definedName name="T29?item_ext?1СТ.ДО6">#REF!,#REF!</definedName>
    <definedName name="T29?item_ext?1СТ.ДО7" localSheetId="0">#REF!,#REF!</definedName>
    <definedName name="T29?item_ext?1СТ.ДО7" localSheetId="2">#REF!,#REF!</definedName>
    <definedName name="T29?item_ext?1СТ.ДО7">#REF!,#REF!</definedName>
    <definedName name="T29?item_ext?2СТ.М" localSheetId="0">#REF!,#REF!,[0]!P1_T29?item_ext?2СТ.М</definedName>
    <definedName name="T29?item_ext?2СТ.М" localSheetId="2">#REF!,#REF!,[0]!P1_T29?item_ext?2СТ.М</definedName>
    <definedName name="T29?item_ext?2СТ.М">#REF!,#REF!,P1_T29?item_ext?2СТ.М</definedName>
    <definedName name="T29?item_ext?2СТ.Э" localSheetId="0">#REF!,#REF!,[0]!P1_T29?item_ext?2СТ.Э</definedName>
    <definedName name="T29?item_ext?2СТ.Э" localSheetId="2">#REF!,#REF!,[0]!P1_T29?item_ext?2СТ.Э</definedName>
    <definedName name="T29?item_ext?2СТ.Э">#REF!,#REF!,P1_T29?item_ext?2СТ.Э</definedName>
    <definedName name="T29?L1" localSheetId="0">#REF!</definedName>
    <definedName name="T29?L1" localSheetId="2">#REF!</definedName>
    <definedName name="T29?L1">#REF!</definedName>
    <definedName name="T29?L10" localSheetId="0">#REF!,#REF!,#REF!,[0]!P1_T29?L10</definedName>
    <definedName name="T29?L10" localSheetId="2">#REF!,#REF!,#REF!,[0]!P1_T29?L10</definedName>
    <definedName name="T29?L10">#REF!,#REF!,#REF!,P1_T29?L10</definedName>
    <definedName name="T29?L4">[2]хозспособ!$G$66,[2]хозспособ!$G$68:$G$69,[2]хозспособ!$G$72,[2]хозспособ!$G$74:$G$75,[2]хозспособ!$G$78,[2]хозспособ!$G$85:$G$86,[2]хозспособ!$G$89,[2]хозспособ!$G$92,[2]хозспособ!$G$99:$G$100,[2]хозспособ!$G$12,[2]хозспособ!$G$14:$G$15,[2]хозспособ!$G$18,[2]хозспособ!$G$20:$G$21,P1_T29?L4</definedName>
    <definedName name="T29?L5" localSheetId="0">#REF!,#REF!,#REF!,#REF!,#REF!,#REF!,#REF!,#REF!,#REF!,[0]!P1_T29?L5</definedName>
    <definedName name="T29?L5" localSheetId="2">#REF!,#REF!,#REF!,#REF!,#REF!,#REF!,#REF!,#REF!,#REF!,[0]!P1_T29?L5</definedName>
    <definedName name="T29?L5">#REF!,#REF!,#REF!,#REF!,#REF!,#REF!,#REF!,#REF!,#REF!,P1_T29?L5</definedName>
    <definedName name="T29?L6" localSheetId="0">#REF!,#REF!,#REF!,#REF!,#REF!,[0]!P1_T29?L6,[0]!P2_T29?L6</definedName>
    <definedName name="T29?L6" localSheetId="2">#REF!,#REF!,#REF!,#REF!,#REF!,[0]!P1_T29?L6,[0]!P2_T29?L6</definedName>
    <definedName name="T29?L6">#REF!,#REF!,#REF!,#REF!,#REF!,P1_T29?L6,P2_T29?L6</definedName>
    <definedName name="T29?Name" localSheetId="0">#REF!</definedName>
    <definedName name="T29?Name" localSheetId="2">#REF!</definedName>
    <definedName name="T29?Name">#REF!</definedName>
    <definedName name="T29?Table" localSheetId="0">#REF!</definedName>
    <definedName name="T29?Table" localSheetId="2">#REF!</definedName>
    <definedName name="T29?Table">#REF!</definedName>
    <definedName name="T29?Title" localSheetId="0">#REF!</definedName>
    <definedName name="T29?Title" localSheetId="2">#REF!</definedName>
    <definedName name="T29?Title">#REF!</definedName>
    <definedName name="T29?unit?ТРУБ" localSheetId="0">#REF!</definedName>
    <definedName name="T29?unit?ТРУБ" localSheetId="2">#REF!</definedName>
    <definedName name="T29?unit?ТРУБ">#REF!</definedName>
    <definedName name="T29_Copy" localSheetId="0">#REF!</definedName>
    <definedName name="T29_Copy" localSheetId="2">#REF!</definedName>
    <definedName name="T29_Copy">#REF!</definedName>
    <definedName name="T29_Name">[2]хозспособ!$B$65,[2]хозспособ!$B$59,[2]хозспособ!$B$53,[2]хозспособ!$B$47,[2]хозспособ!$B$41,[2]хозспособ!$B$35,[2]хозспособ!$B$29,[2]хозспособ!$B$23,[2]хозспособ!$B$17,[2]хозспособ!$B$11,[2]хозспособ!$B$71</definedName>
    <definedName name="T3?axis?R?ВОБР" localSheetId="0">#REF!,#REF!</definedName>
    <definedName name="T3?axis?R?ВОБР" localSheetId="2">#REF!,#REF!</definedName>
    <definedName name="T3?axis?R?ВОБР">#REF!,#REF!</definedName>
    <definedName name="T3?axis?R?ВОБР?" localSheetId="0">#REF!,#REF!</definedName>
    <definedName name="T3?axis?R?ВОБР?" localSheetId="2">#REF!,#REF!</definedName>
    <definedName name="T3?axis?R?ВОБР?">#REF!,#REF!</definedName>
    <definedName name="T3?axis?ПРД?БАЗ">[3]хозспособ!$I$6:$J$20,[3]хозспособ!$F$6:$G$20</definedName>
    <definedName name="T3?axis?ПРД?ПРЕД">[3]хозспособ!$K$6:$L$20,[3]хозспособ!$D$6:$E$20</definedName>
    <definedName name="T3?axis?ПРД?РЕГ" localSheetId="0">#REF!</definedName>
    <definedName name="T3?axis?ПРД?РЕГ" localSheetId="2">#REF!</definedName>
    <definedName name="T3?axis?ПРД?РЕГ">#REF!</definedName>
    <definedName name="T3?axis?ПФ?ПЛАН">[3]хозспособ!$I$6:$I$20,[3]хозспособ!$D$6:$D$20,[3]хозспособ!$K$6:$K$20,[3]хозспособ!$F$6:$F$20</definedName>
    <definedName name="T3?axis?ПФ?ФАКТ">[3]хозспособ!$J$6:$J$20,[3]хозспособ!$E$6:$E$20,[3]хозспособ!$L$6:$L$20,[3]хозспособ!$G$6:$G$20</definedName>
    <definedName name="T3?Data" localSheetId="0">#REF!</definedName>
    <definedName name="T3?Data" localSheetId="2">#REF!</definedName>
    <definedName name="T3?Data">#REF!</definedName>
    <definedName name="T3?item_ext?РОСТ" localSheetId="0">#REF!</definedName>
    <definedName name="T3?item_ext?РОСТ" localSheetId="2">#REF!</definedName>
    <definedName name="T3?item_ext?РОСТ">#REF!</definedName>
    <definedName name="T3?L1" localSheetId="0">#REF!</definedName>
    <definedName name="T3?L1" localSheetId="2">#REF!</definedName>
    <definedName name="T3?L1">#REF!</definedName>
    <definedName name="T3?L1.1" localSheetId="0">#REF!</definedName>
    <definedName name="T3?L1.1" localSheetId="2">#REF!</definedName>
    <definedName name="T3?L1.1">#REF!</definedName>
    <definedName name="T3?L1.4.1" localSheetId="0">#REF!,#REF!</definedName>
    <definedName name="T3?L1.4.1" localSheetId="2">#REF!,#REF!</definedName>
    <definedName name="T3?L1.4.1">#REF!,#REF!</definedName>
    <definedName name="T3?L1.4.1.а" localSheetId="0">#REF!,#REF!</definedName>
    <definedName name="T3?L1.4.1.а" localSheetId="2">#REF!,#REF!</definedName>
    <definedName name="T3?L1.4.1.а">#REF!,#REF!</definedName>
    <definedName name="T3?L1.4.1.б" localSheetId="0">#REF!,#REF!</definedName>
    <definedName name="T3?L1.4.1.б" localSheetId="2">#REF!,#REF!</definedName>
    <definedName name="T3?L1.4.1.б">#REF!,#REF!</definedName>
    <definedName name="T3?L1.5.1" localSheetId="0">#REF!,#REF!</definedName>
    <definedName name="T3?L1.5.1" localSheetId="2">#REF!,#REF!</definedName>
    <definedName name="T3?L1.5.1">#REF!,#REF!</definedName>
    <definedName name="T3?L1.5.1.а" localSheetId="0">#REF!,#REF!</definedName>
    <definedName name="T3?L1.5.1.а" localSheetId="2">#REF!,#REF!</definedName>
    <definedName name="T3?L1.5.1.а">#REF!,#REF!</definedName>
    <definedName name="T3?L1.5.1.б" localSheetId="0">#REF!,#REF!</definedName>
    <definedName name="T3?L1.5.1.б" localSheetId="2">#REF!,#REF!</definedName>
    <definedName name="T3?L1.5.1.б">#REF!,#REF!</definedName>
    <definedName name="T3?L10" localSheetId="0">#REF!</definedName>
    <definedName name="T3?L10" localSheetId="2">#REF!</definedName>
    <definedName name="T3?L10">#REF!</definedName>
    <definedName name="T3?L11" localSheetId="0">#REF!</definedName>
    <definedName name="T3?L11" localSheetId="2">#REF!</definedName>
    <definedName name="T3?L11">#REF!</definedName>
    <definedName name="T3?L12" localSheetId="0">#REF!</definedName>
    <definedName name="T3?L12" localSheetId="2">#REF!</definedName>
    <definedName name="T3?L12">#REF!</definedName>
    <definedName name="T3?L2" localSheetId="0">#REF!</definedName>
    <definedName name="T3?L2" localSheetId="2">#REF!</definedName>
    <definedName name="T3?L2">#REF!</definedName>
    <definedName name="T3?L2.1" localSheetId="0">#REF!</definedName>
    <definedName name="T3?L2.1" localSheetId="2">#REF!</definedName>
    <definedName name="T3?L2.1">#REF!</definedName>
    <definedName name="T3?L3" localSheetId="0">#REF!</definedName>
    <definedName name="T3?L3" localSheetId="2">#REF!</definedName>
    <definedName name="T3?L3">#REF!</definedName>
    <definedName name="T3?L3.1" localSheetId="0">#REF!</definedName>
    <definedName name="T3?L3.1" localSheetId="2">#REF!</definedName>
    <definedName name="T3?L3.1">#REF!</definedName>
    <definedName name="T3?L4" localSheetId="0">#REF!</definedName>
    <definedName name="T3?L4" localSheetId="2">#REF!</definedName>
    <definedName name="T3?L4">#REF!</definedName>
    <definedName name="T3?L5" localSheetId="0">#REF!</definedName>
    <definedName name="T3?L5" localSheetId="2">#REF!</definedName>
    <definedName name="T3?L5">#REF!</definedName>
    <definedName name="T3?L6" localSheetId="0">#REF!</definedName>
    <definedName name="T3?L6" localSheetId="2">#REF!</definedName>
    <definedName name="T3?L6">#REF!</definedName>
    <definedName name="T3?L7" localSheetId="0">#REF!</definedName>
    <definedName name="T3?L7" localSheetId="2">#REF!</definedName>
    <definedName name="T3?L7">#REF!</definedName>
    <definedName name="T3?L8" localSheetId="0">#REF!</definedName>
    <definedName name="T3?L8" localSheetId="2">#REF!</definedName>
    <definedName name="T3?L8">#REF!</definedName>
    <definedName name="T3?L9" localSheetId="0">#REF!</definedName>
    <definedName name="T3?L9" localSheetId="2">#REF!</definedName>
    <definedName name="T3?L9">#REF!</definedName>
    <definedName name="T3?Name" localSheetId="0">#REF!</definedName>
    <definedName name="T3?Name" localSheetId="2">#REF!</definedName>
    <definedName name="T3?Name">#REF!</definedName>
    <definedName name="T3?Table" localSheetId="0">#REF!</definedName>
    <definedName name="T3?Table" localSheetId="2">#REF!</definedName>
    <definedName name="T3?Table">#REF!</definedName>
    <definedName name="T3?Title" localSheetId="0">#REF!</definedName>
    <definedName name="T3?Title" localSheetId="2">#REF!</definedName>
    <definedName name="T3?Title">#REF!</definedName>
    <definedName name="T3?unit?Г.КВТЧ" localSheetId="0">#REF!</definedName>
    <definedName name="T3?unit?Г.КВТЧ" localSheetId="2">#REF!</definedName>
    <definedName name="T3?unit?Г.КВТЧ">#REF!</definedName>
    <definedName name="T3?unit?КГ.ГКАЛ">[3]хозспособ!$D$13:$H$13,   [3]хозспособ!$D$16:$H$16</definedName>
    <definedName name="T3?unit?КМ" localSheetId="0">#REF!,#REF!,#REF!</definedName>
    <definedName name="T3?unit?КМ" localSheetId="2">#REF!,#REF!,#REF!</definedName>
    <definedName name="T3?unit?КМ">#REF!,#REF!,#REF!</definedName>
    <definedName name="T3?unit?МКВТЧ" localSheetId="0">#REF!</definedName>
    <definedName name="T3?unit?МКВТЧ" localSheetId="2">#REF!</definedName>
    <definedName name="T3?unit?МКВТЧ">#REF!</definedName>
    <definedName name="T3?unit?ПРЦ">[3]хозспособ!$D$20:$H$20,   [3]хозспособ!$I$6:$L$20</definedName>
    <definedName name="T3?unit?ТГКАЛ">[3]хозспособ!$D$12:$H$12,   [3]хозспособ!$D$15:$H$15</definedName>
    <definedName name="T3?unit?ТКВТЧ.Г.КМ" localSheetId="0">#REF!,#REF!,#REF!</definedName>
    <definedName name="T3?unit?ТКВТЧ.Г.КМ" localSheetId="2">#REF!,#REF!,#REF!</definedName>
    <definedName name="T3?unit?ТКВТЧ.Г.КМ">#REF!,#REF!,#REF!</definedName>
    <definedName name="T3?unit?ТКВТЧ.Г.ШТ" localSheetId="0">#REF!,#REF!,#REF!,#REF!</definedName>
    <definedName name="T3?unit?ТКВТЧ.Г.ШТ" localSheetId="2">#REF!,#REF!,#REF!,#REF!</definedName>
    <definedName name="T3?unit?ТКВТЧ.Г.ШТ">#REF!,#REF!,#REF!,#REF!</definedName>
    <definedName name="T3?unit?ТТУТ">[3]хозспособ!$D$10:$H$11,   [3]хозспособ!$D$14:$H$14,   [3]хозспособ!$D$17:$H$19</definedName>
    <definedName name="T3?unit?ШТ" localSheetId="0">#REF!,#REF!,#REF!,#REF!</definedName>
    <definedName name="T3?unit?ШТ" localSheetId="2">#REF!,#REF!,#REF!,#REF!</definedName>
    <definedName name="T3?unit?ШТ">#REF!,#REF!,#REF!,#REF!</definedName>
    <definedName name="T3_Name1" localSheetId="0">#REF!,#REF!</definedName>
    <definedName name="T3_Name1" localSheetId="2">#REF!,#REF!</definedName>
    <definedName name="T3_Name1">#REF!,#REF!</definedName>
    <definedName name="T3_Name2" localSheetId="0">#REF!,#REF!</definedName>
    <definedName name="T3_Name2" localSheetId="2">#REF!,#REF!</definedName>
    <definedName name="T3_Name2">#REF!,#REF!</definedName>
    <definedName name="T4.1?axis?R?ВТОП">[3]хозспособ!$E$5:$I$8, [3]хозспособ!$E$12:$I$15, [3]хозспособ!$E$18:$I$21</definedName>
    <definedName name="T4.1?axis?R?ВТОП?">[3]хозспособ!$C$5:$C$8, [3]хозспособ!$C$12:$C$15, [3]хозспособ!$C$18:$C$21</definedName>
    <definedName name="T4.1?axis?ПРД?БАЗ" localSheetId="0">#REF!</definedName>
    <definedName name="T4.1?axis?ПРД?БАЗ" localSheetId="2">#REF!</definedName>
    <definedName name="T4.1?axis?ПРД?БАЗ">#REF!</definedName>
    <definedName name="T4.1?axis?ПРД?ПРЕД" localSheetId="0">#REF!</definedName>
    <definedName name="T4.1?axis?ПРД?ПРЕД" localSheetId="2">#REF!</definedName>
    <definedName name="T4.1?axis?ПРД?ПРЕД">#REF!</definedName>
    <definedName name="T4.1?axis?ПРД?ПРЕД2" localSheetId="0">#REF!</definedName>
    <definedName name="T4.1?axis?ПРД?ПРЕД2" localSheetId="2">#REF!</definedName>
    <definedName name="T4.1?axis?ПРД?ПРЕД2">#REF!</definedName>
    <definedName name="T4.1?axis?ПРД?РЕГ" localSheetId="0">#REF!</definedName>
    <definedName name="T4.1?axis?ПРД?РЕГ" localSheetId="2">#REF!</definedName>
    <definedName name="T4.1?axis?ПРД?РЕГ">#REF!</definedName>
    <definedName name="T4.1?Data">[3]хозспособ!$E$4:$I$9, [3]хозспособ!$E$11:$I$15, [3]хозспособ!$E$18:$I$21</definedName>
    <definedName name="T4.1?item_ext?СРПРЕД3" localSheetId="0">#REF!</definedName>
    <definedName name="T4.1?item_ext?СРПРЕД3" localSheetId="2">#REF!</definedName>
    <definedName name="T4.1?item_ext?СРПРЕД3">#REF!</definedName>
    <definedName name="T4.1?L1" localSheetId="0">#REF!</definedName>
    <definedName name="T4.1?L1" localSheetId="2">#REF!</definedName>
    <definedName name="T4.1?L1">#REF!</definedName>
    <definedName name="T4.1?L1.1" localSheetId="0">#REF!</definedName>
    <definedName name="T4.1?L1.1" localSheetId="2">#REF!</definedName>
    <definedName name="T4.1?L1.1">#REF!</definedName>
    <definedName name="T4.1?L1.2" localSheetId="0">#REF!</definedName>
    <definedName name="T4.1?L1.2" localSheetId="2">#REF!</definedName>
    <definedName name="T4.1?L1.2">#REF!</definedName>
    <definedName name="T4.1?L2" localSheetId="0">#REF!</definedName>
    <definedName name="T4.1?L2" localSheetId="2">#REF!</definedName>
    <definedName name="T4.1?L2">#REF!</definedName>
    <definedName name="T4.1?L3.1" localSheetId="0">#REF!</definedName>
    <definedName name="T4.1?L3.1" localSheetId="2">#REF!</definedName>
    <definedName name="T4.1?L3.1">#REF!</definedName>
    <definedName name="T4.1?Name" localSheetId="0">#REF!</definedName>
    <definedName name="T4.1?Name" localSheetId="2">#REF!</definedName>
    <definedName name="T4.1?Name">#REF!</definedName>
    <definedName name="T4.1?Table" localSheetId="0">#REF!</definedName>
    <definedName name="T4.1?Table" localSheetId="2">#REF!</definedName>
    <definedName name="T4.1?Table">#REF!</definedName>
    <definedName name="T4.1?Title" localSheetId="0">#REF!</definedName>
    <definedName name="T4.1?Title" localSheetId="2">#REF!</definedName>
    <definedName name="T4.1?Title">#REF!</definedName>
    <definedName name="T4.1?unit?ПРЦ" localSheetId="0">#REF!</definedName>
    <definedName name="T4.1?unit?ПРЦ" localSheetId="2">#REF!</definedName>
    <definedName name="T4.1?unit?ПРЦ">#REF!</definedName>
    <definedName name="T4.1?unit?ТТУТ" localSheetId="0">#REF!</definedName>
    <definedName name="T4.1?unit?ТТУТ" localSheetId="2">#REF!</definedName>
    <definedName name="T4.1?unit?ТТУТ">#REF!</definedName>
    <definedName name="T4?axis?R?ВТОП">[3]хозспособ!$E$7:$M$10,   [3]хозспособ!$E$14:$M$17,   [3]хозспособ!$E$20:$M$23,   [3]хозспособ!$E$26:$M$29,   [3]хозспособ!$E$32:$M$35,   [3]хозспособ!$E$38:$M$41,   [3]хозспособ!$E$45:$M$48,   [3]хозспособ!$E$51:$M$54,   [3]хозспособ!$E$58:$M$61,   [3]хозспособ!$E$65:$M$68,   [3]хозспособ!$E$72:$M$75</definedName>
    <definedName name="T4?axis?R?ВТОП?">[3]хозспособ!$C$7:$C$10,   [3]хозспособ!$C$14:$C$17,   [3]хозспособ!$C$20:$C$23,   [3]хозспособ!$C$26:$C$29,   [3]хозспособ!$C$32:$C$35,   [3]хозспособ!$C$38:$C$41,   [3]хозспособ!$C$45:$C$48,   [3]хозспособ!$C$51:$C$54,   [3]хозспособ!$C$58:$C$61,   [3]хозспособ!$C$65:$C$68,   [3]хозспособ!$C$72:$C$75</definedName>
    <definedName name="T4?axis?ПРД?БАЗ">[3]хозспособ!$J$6:$K$81,[3]хозспособ!$G$6:$H$81</definedName>
    <definedName name="T4?axis?ПРД?ПРЕД">[3]хозспособ!$L$6:$M$81,[3]хозспособ!$E$6:$F$81</definedName>
    <definedName name="T4?axis?ПРД?РЕГ" localSheetId="0">#REF!</definedName>
    <definedName name="T4?axis?ПРД?РЕГ" localSheetId="2">#REF!</definedName>
    <definedName name="T4?axis?ПРД?РЕГ">#REF!</definedName>
    <definedName name="T4?axis?ПФ?ПЛАН">[3]хозспособ!$J$6:$J$81,[3]хозспособ!$E$6:$E$81,[3]хозспособ!$L$6:$L$81,[3]хозспособ!$G$6:$G$81</definedName>
    <definedName name="T4?axis?ПФ?ФАКТ">[3]хозспособ!$K$6:$K$81,[3]хозспособ!$F$6:$F$81,[3]хозспособ!$M$6:$M$81,[3]хозспособ!$H$6:$H$81</definedName>
    <definedName name="T4?Data">[3]хозспособ!$E$6:$M$11, [3]хозспособ!$E$13:$M$17, [3]хозспособ!$E$20:$M$23, [3]хозспособ!$E$26:$M$29, [3]хозспособ!$E$32:$M$35, [3]хозспособ!$E$37:$M$42, [3]хозспособ!$E$45:$M$48, [3]хозспособ!$E$50:$M$55, [3]хозспособ!$E$57:$M$62, [3]хозспособ!$E$64:$M$69, [3]хозспособ!$E$72:$M$75, [3]хозспособ!$E$77:$M$78, [3]хозспособ!$E$80:$M$80</definedName>
    <definedName name="T4?item_ext?РОСТ" localSheetId="0">#REF!</definedName>
    <definedName name="T4?item_ext?РОСТ" localSheetId="2">#REF!</definedName>
    <definedName name="T4?item_ext?РОСТ">#REF!</definedName>
    <definedName name="T4?L1" localSheetId="0">#REF!</definedName>
    <definedName name="T4?L1" localSheetId="2">#REF!</definedName>
    <definedName name="T4?L1">#REF!</definedName>
    <definedName name="T4?L1.1" localSheetId="0">#REF!</definedName>
    <definedName name="T4?L1.1" localSheetId="2">#REF!</definedName>
    <definedName name="T4?L1.1">#REF!</definedName>
    <definedName name="T4?L1.1.ВСЕГО" localSheetId="0">#REF!,#REF!</definedName>
    <definedName name="T4?L1.1.ВСЕГО" localSheetId="2">#REF!,#REF!</definedName>
    <definedName name="T4?L1.1.ВСЕГО">#REF!,#REF!</definedName>
    <definedName name="T4?L1.2" localSheetId="0">#REF!</definedName>
    <definedName name="T4?L1.2" localSheetId="2">#REF!</definedName>
    <definedName name="T4?L1.2">#REF!</definedName>
    <definedName name="T4?L10" localSheetId="0">#REF!</definedName>
    <definedName name="T4?L10" localSheetId="2">#REF!</definedName>
    <definedName name="T4?L10">#REF!</definedName>
    <definedName name="T4?L10.1" localSheetId="0">#REF!</definedName>
    <definedName name="T4?L10.1" localSheetId="2">#REF!</definedName>
    <definedName name="T4?L10.1">#REF!</definedName>
    <definedName name="T4?L10.2" localSheetId="0">#REF!</definedName>
    <definedName name="T4?L10.2" localSheetId="2">#REF!</definedName>
    <definedName name="T4?L10.2">#REF!</definedName>
    <definedName name="T4?L11.1" localSheetId="0">#REF!</definedName>
    <definedName name="T4?L11.1" localSheetId="2">#REF!</definedName>
    <definedName name="T4?L11.1">#REF!</definedName>
    <definedName name="T4?L12" localSheetId="0">#REF!</definedName>
    <definedName name="T4?L12" localSheetId="2">#REF!</definedName>
    <definedName name="T4?L12">#REF!</definedName>
    <definedName name="T4?L13" localSheetId="0">#REF!</definedName>
    <definedName name="T4?L13" localSheetId="2">#REF!</definedName>
    <definedName name="T4?L13">#REF!</definedName>
    <definedName name="T4?L14" localSheetId="0">#REF!</definedName>
    <definedName name="T4?L14" localSheetId="2">#REF!</definedName>
    <definedName name="T4?L14">#REF!</definedName>
    <definedName name="T4?L2" localSheetId="0">#REF!</definedName>
    <definedName name="T4?L2" localSheetId="2">#REF!</definedName>
    <definedName name="T4?L2">#REF!</definedName>
    <definedName name="T4?L2.1" localSheetId="0">#REF!</definedName>
    <definedName name="T4?L2.1" localSheetId="2">#REF!</definedName>
    <definedName name="T4?L2.1">#REF!</definedName>
    <definedName name="T4?L3.1" localSheetId="0">#REF!</definedName>
    <definedName name="T4?L3.1" localSheetId="2">#REF!</definedName>
    <definedName name="T4?L3.1">#REF!</definedName>
    <definedName name="T4?L4" localSheetId="0">#REF!,#REF!</definedName>
    <definedName name="T4?L4" localSheetId="2">#REF!,#REF!</definedName>
    <definedName name="T4?L4">#REF!,#REF!</definedName>
    <definedName name="T4?L4.1" localSheetId="0">#REF!</definedName>
    <definedName name="T4?L4.1" localSheetId="2">#REF!</definedName>
    <definedName name="T4?L4.1">#REF!</definedName>
    <definedName name="T4?L5.1" localSheetId="0">#REF!</definedName>
    <definedName name="T4?L5.1" localSheetId="2">#REF!</definedName>
    <definedName name="T4?L5.1">#REF!</definedName>
    <definedName name="T4?L6" localSheetId="0">#REF!</definedName>
    <definedName name="T4?L6" localSheetId="2">#REF!</definedName>
    <definedName name="T4?L6">#REF!</definedName>
    <definedName name="T4?L6.1" localSheetId="0">#REF!</definedName>
    <definedName name="T4?L6.1" localSheetId="2">#REF!</definedName>
    <definedName name="T4?L6.1">#REF!</definedName>
    <definedName name="T4?L6.2" localSheetId="0">#REF!</definedName>
    <definedName name="T4?L6.2" localSheetId="2">#REF!</definedName>
    <definedName name="T4?L6.2">#REF!</definedName>
    <definedName name="T4?L7.1" localSheetId="0">#REF!</definedName>
    <definedName name="T4?L7.1" localSheetId="2">#REF!</definedName>
    <definedName name="T4?L7.1">#REF!</definedName>
    <definedName name="T4?L8" localSheetId="0">#REF!</definedName>
    <definedName name="T4?L8" localSheetId="2">#REF!</definedName>
    <definedName name="T4?L8">#REF!</definedName>
    <definedName name="T4?L8.1" localSheetId="0">#REF!</definedName>
    <definedName name="T4?L8.1" localSheetId="2">#REF!</definedName>
    <definedName name="T4?L8.1">#REF!</definedName>
    <definedName name="T4?L8.2" localSheetId="0">#REF!</definedName>
    <definedName name="T4?L8.2" localSheetId="2">#REF!</definedName>
    <definedName name="T4?L8.2">#REF!</definedName>
    <definedName name="T4?L9" localSheetId="0">#REF!</definedName>
    <definedName name="T4?L9" localSheetId="2">#REF!</definedName>
    <definedName name="T4?L9">#REF!</definedName>
    <definedName name="T4?L9.1" localSheetId="0">#REF!</definedName>
    <definedName name="T4?L9.1" localSheetId="2">#REF!</definedName>
    <definedName name="T4?L9.1">#REF!</definedName>
    <definedName name="T4?L9.2" localSheetId="0">#REF!</definedName>
    <definedName name="T4?L9.2" localSheetId="2">#REF!</definedName>
    <definedName name="T4?L9.2">#REF!</definedName>
    <definedName name="T4?Name" localSheetId="0">#REF!</definedName>
    <definedName name="T4?Name" localSheetId="2">#REF!</definedName>
    <definedName name="T4?Name">#REF!</definedName>
    <definedName name="T4?Table" localSheetId="0">#REF!</definedName>
    <definedName name="T4?Table" localSheetId="2">#REF!</definedName>
    <definedName name="T4?Table">#REF!</definedName>
    <definedName name="T4?Title" localSheetId="0">#REF!</definedName>
    <definedName name="T4?Title" localSheetId="2">#REF!</definedName>
    <definedName name="T4?Title">#REF!</definedName>
    <definedName name="T4?unit?МКВТЧ" localSheetId="0">#REF!</definedName>
    <definedName name="T4?unit?МКВТЧ" localSheetId="2">#REF!</definedName>
    <definedName name="T4?unit?МКВТЧ">#REF!</definedName>
    <definedName name="T4?unit?ММКБ" localSheetId="0">#REF!</definedName>
    <definedName name="T4?unit?ММКБ" localSheetId="2">#REF!</definedName>
    <definedName name="T4?unit?ММКБ">#REF!</definedName>
    <definedName name="T4?unit?ПРЦ">[3]хозспособ!$J$6:$M$81, [3]хозспособ!$E$13:$I$17, [3]хозспособ!$E$78:$I$78</definedName>
    <definedName name="T4?unit?РУБ.МКБ">[3]хозспособ!$E$34:$I$34, [3]хозспособ!$E$47:$I$47, [3]хозспособ!$E$74:$I$74</definedName>
    <definedName name="T4?unit?РУБ.ТКВТЧ" localSheetId="0">#REF!</definedName>
    <definedName name="T4?unit?РУБ.ТКВТЧ" localSheetId="2">#REF!</definedName>
    <definedName name="T4?unit?РУБ.ТКВТЧ">#REF!</definedName>
    <definedName name="T4?unit?РУБ.ТНТ">[3]хозспособ!$E$32:$I$33, [3]хозспособ!$E$35:$I$35, [3]хозспособ!$E$45:$I$46, [3]хозспособ!$E$48:$I$48, [3]хозспособ!$E$72:$I$73, [3]хозспособ!$E$75:$I$75</definedName>
    <definedName name="T4?unit?РУБ.ТУТ" localSheetId="0">#REF!</definedName>
    <definedName name="T4?unit?РУБ.ТУТ" localSheetId="2">#REF!</definedName>
    <definedName name="T4?unit?РУБ.ТУТ">#REF!</definedName>
    <definedName name="T4?unit?ТРУБ">[3]хозспособ!$E$37:$I$42, [3]хозспособ!$E$50:$I$55, [3]хозспособ!$E$57:$I$62</definedName>
    <definedName name="T4?unit?ТТНТ">[3]хозспособ!$E$26:$I$27, [3]хозспособ!$E$29:$I$29</definedName>
    <definedName name="T4?unit?ТТУТ" localSheetId="0">#REF!</definedName>
    <definedName name="T4?unit?ТТУТ" localSheetId="2">#REF!</definedName>
    <definedName name="T4?unit?ТТУТ">#REF!</definedName>
    <definedName name="T5?axis?R?ОС">[3]хозспособ!$E$7:$Q$18, [3]хозспособ!$E$21:$Q$32, [3]хозспособ!$E$35:$Q$46, [3]хозспособ!$E$49:$Q$60, [3]хозспособ!$E$63:$Q$74, [3]хозспособ!$E$77:$Q$88</definedName>
    <definedName name="T5?axis?R?ОС?">[3]хозспособ!$C$77:$C$88, [3]хозспособ!$C$63:$C$74, [3]хозспособ!$C$49:$C$60, [3]хозспособ!$C$35:$C$46, [3]хозспособ!$C$21:$C$32, [3]хозспособ!$C$7:$C$18</definedName>
    <definedName name="T5?axis?ПРД?БАЗ">[3]хозспособ!$N$6:$O$89,[3]хозспособ!$G$6:$H$89</definedName>
    <definedName name="T5?axis?ПРД?ПРЕД">[3]хозспособ!$P$6:$Q$89,[3]хозспособ!$E$6:$F$89</definedName>
    <definedName name="T5?axis?ПРД?РЕГ" localSheetId="0">#REF!</definedName>
    <definedName name="T5?axis?ПРД?РЕГ" localSheetId="2">#REF!</definedName>
    <definedName name="T5?axis?ПРД?РЕГ">#REF!</definedName>
    <definedName name="T5?axis?ПРД?РЕГ.КВ1" localSheetId="0">#REF!</definedName>
    <definedName name="T5?axis?ПРД?РЕГ.КВ1" localSheetId="2">#REF!</definedName>
    <definedName name="T5?axis?ПРД?РЕГ.КВ1">#REF!</definedName>
    <definedName name="T5?axis?ПРД?РЕГ.КВ2" localSheetId="0">#REF!</definedName>
    <definedName name="T5?axis?ПРД?РЕГ.КВ2" localSheetId="2">#REF!</definedName>
    <definedName name="T5?axis?ПРД?РЕГ.КВ2">#REF!</definedName>
    <definedName name="T5?axis?ПРД?РЕГ.КВ3" localSheetId="0">#REF!</definedName>
    <definedName name="T5?axis?ПРД?РЕГ.КВ3" localSheetId="2">#REF!</definedName>
    <definedName name="T5?axis?ПРД?РЕГ.КВ3">#REF!</definedName>
    <definedName name="T5?axis?ПРД?РЕГ.КВ4" localSheetId="0">#REF!</definedName>
    <definedName name="T5?axis?ПРД?РЕГ.КВ4" localSheetId="2">#REF!</definedName>
    <definedName name="T5?axis?ПРД?РЕГ.КВ4">#REF!</definedName>
    <definedName name="T5?Data">[3]хозспособ!$E$6:$Q$18, [3]хозспособ!$E$20:$Q$32, [3]хозспособ!$E$34:$Q$46, [3]хозспособ!$E$48:$Q$60, [3]хозспособ!$E$63:$Q$74, [3]хозспособ!$E$76:$Q$88</definedName>
    <definedName name="T5?item_ext?РОСТ" localSheetId="0">#REF!</definedName>
    <definedName name="T5?item_ext?РОСТ" localSheetId="2">#REF!</definedName>
    <definedName name="T5?item_ext?РОСТ">#REF!</definedName>
    <definedName name="T5?L1" localSheetId="0">#REF!</definedName>
    <definedName name="T5?L1" localSheetId="2">#REF!</definedName>
    <definedName name="T5?L1">#REF!</definedName>
    <definedName name="T5?L1.1" localSheetId="0">#REF!</definedName>
    <definedName name="T5?L1.1" localSheetId="2">#REF!</definedName>
    <definedName name="T5?L1.1">#REF!</definedName>
    <definedName name="T5?L1.1.ВСЕГО" localSheetId="0">#REF!,#REF!</definedName>
    <definedName name="T5?L1.1.ВСЕГО" localSheetId="2">#REF!,#REF!</definedName>
    <definedName name="T5?L1.1.ВСЕГО">#REF!,#REF!</definedName>
    <definedName name="T5?L2" localSheetId="0">#REF!</definedName>
    <definedName name="T5?L2" localSheetId="2">#REF!</definedName>
    <definedName name="T5?L2">#REF!</definedName>
    <definedName name="T5?L2.1" localSheetId="0">#REF!</definedName>
    <definedName name="T5?L2.1" localSheetId="2">#REF!</definedName>
    <definedName name="T5?L2.1">#REF!</definedName>
    <definedName name="T5?L3" localSheetId="0">#REF!</definedName>
    <definedName name="T5?L3" localSheetId="2">#REF!</definedName>
    <definedName name="T5?L3">#REF!</definedName>
    <definedName name="T5?L3.1" localSheetId="0">#REF!</definedName>
    <definedName name="T5?L3.1" localSheetId="2">#REF!</definedName>
    <definedName name="T5?L3.1">#REF!</definedName>
    <definedName name="T5?L4" localSheetId="0">#REF!</definedName>
    <definedName name="T5?L4" localSheetId="2">#REF!</definedName>
    <definedName name="T5?L4">#REF!</definedName>
    <definedName name="T5?L4.1" localSheetId="0">#REF!</definedName>
    <definedName name="T5?L4.1" localSheetId="2">#REF!</definedName>
    <definedName name="T5?L4.1">#REF!</definedName>
    <definedName name="T5?L5.1" localSheetId="0">#REF!</definedName>
    <definedName name="T5?L5.1" localSheetId="2">#REF!</definedName>
    <definedName name="T5?L5.1">#REF!</definedName>
    <definedName name="T5?L6" localSheetId="0">#REF!</definedName>
    <definedName name="T5?L6" localSheetId="2">#REF!</definedName>
    <definedName name="T5?L6">#REF!</definedName>
    <definedName name="T5?L6.1" localSheetId="0">#REF!</definedName>
    <definedName name="T5?L6.1" localSheetId="2">#REF!</definedName>
    <definedName name="T5?L6.1">#REF!</definedName>
    <definedName name="T5?Name" localSheetId="0">#REF!</definedName>
    <definedName name="T5?Name" localSheetId="2">#REF!</definedName>
    <definedName name="T5?Name">#REF!</definedName>
    <definedName name="T5?Table" localSheetId="0">#REF!</definedName>
    <definedName name="T5?Table" localSheetId="2">#REF!</definedName>
    <definedName name="T5?Table">#REF!</definedName>
    <definedName name="T5?Title" localSheetId="0">#REF!</definedName>
    <definedName name="T5?Title" localSheetId="2">#REF!</definedName>
    <definedName name="T5?Title">#REF!</definedName>
    <definedName name="T5?unit?МВТ" localSheetId="0">#REF!,#REF!</definedName>
    <definedName name="T5?unit?МВТ" localSheetId="2">#REF!,#REF!</definedName>
    <definedName name="T5?unit?МВТ">#REF!,#REF!</definedName>
    <definedName name="T5?unit?ПРЦ">[3]хозспособ!$N$6:$Q$18, [3]хозспособ!$N$20:$Q$32, [3]хозспособ!$N$34:$Q$46, [3]хозспособ!$N$48:$Q$60, [3]хозспособ!$E$63:$Q$74, [3]хозспособ!$N$76:$Q$88</definedName>
    <definedName name="T5?unit?ТРУБ">[3]хозспособ!$E$76:$M$88, [3]хозспособ!$E$48:$M$60, [3]хозспособ!$E$34:$M$46, [3]хозспособ!$E$20:$M$32, [3]хозспособ!$E$6:$M$18</definedName>
    <definedName name="T6.1?axis?ПРД?БАЗ.КВ1" localSheetId="0">#REF!</definedName>
    <definedName name="T6.1?axis?ПРД?БАЗ.КВ1" localSheetId="2">#REF!</definedName>
    <definedName name="T6.1?axis?ПРД?БАЗ.КВ1">#REF!</definedName>
    <definedName name="T6.1?axis?ПРД?БАЗ.КВ2" localSheetId="0">#REF!</definedName>
    <definedName name="T6.1?axis?ПРД?БАЗ.КВ2" localSheetId="2">#REF!</definedName>
    <definedName name="T6.1?axis?ПРД?БАЗ.КВ2">#REF!</definedName>
    <definedName name="T6.1?axis?ПРД?БАЗ.КВ3" localSheetId="0">#REF!</definedName>
    <definedName name="T6.1?axis?ПРД?БАЗ.КВ3" localSheetId="2">#REF!</definedName>
    <definedName name="T6.1?axis?ПРД?БАЗ.КВ3">#REF!</definedName>
    <definedName name="T6.1?axis?ПРД?БАЗ.КВ4" localSheetId="0">#REF!</definedName>
    <definedName name="T6.1?axis?ПРД?БАЗ.КВ4" localSheetId="2">#REF!</definedName>
    <definedName name="T6.1?axis?ПРД?БАЗ.КВ4">#REF!</definedName>
    <definedName name="T6.1?axis?ПРД?РЕГ" localSheetId="0">#REF!</definedName>
    <definedName name="T6.1?axis?ПРД?РЕГ" localSheetId="2">#REF!</definedName>
    <definedName name="T6.1?axis?ПРД?РЕГ">#REF!</definedName>
    <definedName name="T6.1?axis?ПРД?РЕГ.КВ1" localSheetId="0">#REF!</definedName>
    <definedName name="T6.1?axis?ПРД?РЕГ.КВ1" localSheetId="2">#REF!</definedName>
    <definedName name="T6.1?axis?ПРД?РЕГ.КВ1">#REF!</definedName>
    <definedName name="T6.1?axis?ПРД?РЕГ.КВ2" localSheetId="0">#REF!</definedName>
    <definedName name="T6.1?axis?ПРД?РЕГ.КВ2" localSheetId="2">#REF!</definedName>
    <definedName name="T6.1?axis?ПРД?РЕГ.КВ2">#REF!</definedName>
    <definedName name="T6.1?axis?ПРД?РЕГ.КВ3" localSheetId="0">#REF!</definedName>
    <definedName name="T6.1?axis?ПРД?РЕГ.КВ3" localSheetId="2">#REF!</definedName>
    <definedName name="T6.1?axis?ПРД?РЕГ.КВ3">#REF!</definedName>
    <definedName name="T6.1?axis?ПРД?РЕГ.КВ4" localSheetId="0">#REF!</definedName>
    <definedName name="T6.1?axis?ПРД?РЕГ.КВ4" localSheetId="2">#REF!</definedName>
    <definedName name="T6.1?axis?ПРД?РЕГ.КВ4">#REF!</definedName>
    <definedName name="T6.1?Data" localSheetId="0">#REF!</definedName>
    <definedName name="T6.1?Data" localSheetId="2">#REF!</definedName>
    <definedName name="T6.1?Data">#REF!</definedName>
    <definedName name="T6.1?L1" localSheetId="0">#REF!</definedName>
    <definedName name="T6.1?L1" localSheetId="2">#REF!</definedName>
    <definedName name="T6.1?L1">#REF!</definedName>
    <definedName name="T6.1?L2" localSheetId="0">#REF!</definedName>
    <definedName name="T6.1?L2" localSheetId="2">#REF!</definedName>
    <definedName name="T6.1?L2">#REF!</definedName>
    <definedName name="T6.1?Name" localSheetId="0">#REF!</definedName>
    <definedName name="T6.1?Name" localSheetId="2">#REF!</definedName>
    <definedName name="T6.1?Name">#REF!</definedName>
    <definedName name="T6.1?Table" localSheetId="0">#REF!</definedName>
    <definedName name="T6.1?Table" localSheetId="2">#REF!</definedName>
    <definedName name="T6.1?Table">#REF!</definedName>
    <definedName name="T6.1?Title" localSheetId="0">#REF!</definedName>
    <definedName name="T6.1?Title" localSheetId="2">#REF!</definedName>
    <definedName name="T6.1?Title">#REF!</definedName>
    <definedName name="T6.1?unit?ПРЦ" localSheetId="0">#REF!</definedName>
    <definedName name="T6.1?unit?ПРЦ" localSheetId="2">#REF!</definedName>
    <definedName name="T6.1?unit?ПРЦ">#REF!</definedName>
    <definedName name="T6.1?unit?РУБ" localSheetId="0">#REF!</definedName>
    <definedName name="T6.1?unit?РУБ" localSheetId="2">#REF!</definedName>
    <definedName name="T6.1?unit?РУБ">#REF!</definedName>
    <definedName name="T6?axis?C?НАП" localSheetId="0">#REF!,#REF!</definedName>
    <definedName name="T6?axis?C?НАП" localSheetId="2">#REF!,#REF!</definedName>
    <definedName name="T6?axis?C?НАП">#REF!,#REF!</definedName>
    <definedName name="T6?axis?C?НАП?" localSheetId="0">#REF!,#REF!</definedName>
    <definedName name="T6?axis?C?НАП?" localSheetId="2">#REF!,#REF!</definedName>
    <definedName name="T6?axis?C?НАП?">#REF!,#REF!</definedName>
    <definedName name="T6?axis?R?ПОТ" localSheetId="0">#REF!,#REF!,#REF!,#REF!,#REF!,#REF!</definedName>
    <definedName name="T6?axis?R?ПОТ" localSheetId="2">#REF!,#REF!,#REF!,#REF!,#REF!,#REF!</definedName>
    <definedName name="T6?axis?R?ПОТ">#REF!,#REF!,#REF!,#REF!,#REF!,#REF!</definedName>
    <definedName name="T6?axis?R?ПОТ?" localSheetId="0">#REF!,#REF!,#REF!,#REF!,#REF!,#REF!</definedName>
    <definedName name="T6?axis?R?ПОТ?" localSheetId="2">#REF!,#REF!,#REF!,#REF!,#REF!,#REF!</definedName>
    <definedName name="T6?axis?R?ПОТ?">#REF!,#REF!,#REF!,#REF!,#REF!,#REF!</definedName>
    <definedName name="T6?axis?ПРД?БАЗ">[3]хозспособ!$I$6:$J$47,[3]хозспособ!$F$6:$G$47</definedName>
    <definedName name="T6?axis?ПРД?ПРЕД">[3]хозспособ!$K$6:$L$47,[3]хозспособ!$D$6:$E$47</definedName>
    <definedName name="T6?axis?ПРД?РЕГ" localSheetId="0">#REF!</definedName>
    <definedName name="T6?axis?ПРД?РЕГ" localSheetId="2">#REF!</definedName>
    <definedName name="T6?axis?ПРД?РЕГ">#REF!</definedName>
    <definedName name="T6?axis?ПФ?ПЛАН">[3]хозспособ!$I$6:$I$47,[3]хозспособ!$D$6:$D$47,[3]хозспособ!$K$6:$K$47,[3]хозспособ!$F$6:$F$47</definedName>
    <definedName name="T6?axis?ПФ?ФАКТ">[3]хозспособ!$J$6:$J$47,[3]хозспособ!$L$6:$L$47,[3]хозспособ!$E$6:$E$47,[3]хозспособ!$G$6:$G$47</definedName>
    <definedName name="T6?Data">[3]хозспособ!$D$7:$L$14, [3]хозспособ!$D$16:$L$19, [3]хозспособ!$D$21:$L$22, [3]хозспособ!$D$24:$L$25, [3]хозспособ!$D$27:$L$28, [3]хозспособ!$D$30:$L$31, [3]хозспособ!$D$33:$L$35, [3]хозспособ!$D$37:$L$39, [3]хозспособ!$D$41:$L$47</definedName>
    <definedName name="T6?item_ext?РОСТ" localSheetId="0">#REF!</definedName>
    <definedName name="T6?item_ext?РОСТ" localSheetId="2">#REF!</definedName>
    <definedName name="T6?item_ext?РОСТ">#REF!</definedName>
    <definedName name="T6?L1" localSheetId="0">#REF!,#REF!,#REF!,#REF!,#REF!,#REF!</definedName>
    <definedName name="T6?L1" localSheetId="2">#REF!,#REF!,#REF!,#REF!,#REF!,#REF!</definedName>
    <definedName name="T6?L1">#REF!,#REF!,#REF!,#REF!,#REF!,#REF!</definedName>
    <definedName name="T6?L1.1" localSheetId="0">#REF!</definedName>
    <definedName name="T6?L1.1" localSheetId="2">#REF!</definedName>
    <definedName name="T6?L1.1">#REF!</definedName>
    <definedName name="T6?L1.1.1" localSheetId="0">#REF!</definedName>
    <definedName name="T6?L1.1.1" localSheetId="2">#REF!</definedName>
    <definedName name="T6?L1.1.1">#REF!</definedName>
    <definedName name="T6?L1.2" localSheetId="0">#REF!</definedName>
    <definedName name="T6?L1.2" localSheetId="2">#REF!</definedName>
    <definedName name="T6?L1.2">#REF!</definedName>
    <definedName name="T6?L1.2.1" localSheetId="0">#REF!</definedName>
    <definedName name="T6?L1.2.1" localSheetId="2">#REF!</definedName>
    <definedName name="T6?L1.2.1">#REF!</definedName>
    <definedName name="T6?L1.3" localSheetId="0">#REF!</definedName>
    <definedName name="T6?L1.3" localSheetId="2">#REF!</definedName>
    <definedName name="T6?L1.3">#REF!</definedName>
    <definedName name="T6?L1.3.1" localSheetId="0">#REF!</definedName>
    <definedName name="T6?L1.3.1" localSheetId="2">#REF!</definedName>
    <definedName name="T6?L1.3.1">#REF!</definedName>
    <definedName name="T6?L1.4" localSheetId="0">#REF!</definedName>
    <definedName name="T6?L1.4" localSheetId="2">#REF!</definedName>
    <definedName name="T6?L1.4">#REF!</definedName>
    <definedName name="T6?L1.5" localSheetId="0">#REF!</definedName>
    <definedName name="T6?L1.5" localSheetId="2">#REF!</definedName>
    <definedName name="T6?L1.5">#REF!</definedName>
    <definedName name="T6?L2" localSheetId="0">#REF!,#REF!,#REF!,#REF!,#REF!,#REF!</definedName>
    <definedName name="T6?L2" localSheetId="2">#REF!,#REF!,#REF!,#REF!,#REF!,#REF!</definedName>
    <definedName name="T6?L2">#REF!,#REF!,#REF!,#REF!,#REF!,#REF!</definedName>
    <definedName name="T6?L2.1" localSheetId="0">#REF!</definedName>
    <definedName name="T6?L2.1" localSheetId="2">#REF!</definedName>
    <definedName name="T6?L2.1">#REF!</definedName>
    <definedName name="T6?L2.10" localSheetId="0">#REF!</definedName>
    <definedName name="T6?L2.10" localSheetId="2">#REF!</definedName>
    <definedName name="T6?L2.10">#REF!</definedName>
    <definedName name="T6?L2.2" localSheetId="0">#REF!</definedName>
    <definedName name="T6?L2.2" localSheetId="2">#REF!</definedName>
    <definedName name="T6?L2.2">#REF!</definedName>
    <definedName name="T6?L2.3" localSheetId="0">#REF!</definedName>
    <definedName name="T6?L2.3" localSheetId="2">#REF!</definedName>
    <definedName name="T6?L2.3">#REF!</definedName>
    <definedName name="T6?L2.4" localSheetId="0">#REF!</definedName>
    <definedName name="T6?L2.4" localSheetId="2">#REF!</definedName>
    <definedName name="T6?L2.4">#REF!</definedName>
    <definedName name="T6?L2.5.1" localSheetId="0">#REF!</definedName>
    <definedName name="T6?L2.5.1" localSheetId="2">#REF!</definedName>
    <definedName name="T6?L2.5.1">#REF!</definedName>
    <definedName name="T6?L2.5.2" localSheetId="0">#REF!</definedName>
    <definedName name="T6?L2.5.2" localSheetId="2">#REF!</definedName>
    <definedName name="T6?L2.5.2">#REF!</definedName>
    <definedName name="T6?L2.6.1" localSheetId="0">#REF!</definedName>
    <definedName name="T6?L2.6.1" localSheetId="2">#REF!</definedName>
    <definedName name="T6?L2.6.1">#REF!</definedName>
    <definedName name="T6?L2.6.2" localSheetId="0">#REF!</definedName>
    <definedName name="T6?L2.6.2" localSheetId="2">#REF!</definedName>
    <definedName name="T6?L2.6.2">#REF!</definedName>
    <definedName name="T6?L2.7.1" localSheetId="0">#REF!</definedName>
    <definedName name="T6?L2.7.1" localSheetId="2">#REF!</definedName>
    <definedName name="T6?L2.7.1">#REF!</definedName>
    <definedName name="T6?L2.7.2" localSheetId="0">#REF!</definedName>
    <definedName name="T6?L2.7.2" localSheetId="2">#REF!</definedName>
    <definedName name="T6?L2.7.2">#REF!</definedName>
    <definedName name="T6?L2.8.1" localSheetId="0">#REF!</definedName>
    <definedName name="T6?L2.8.1" localSheetId="2">#REF!</definedName>
    <definedName name="T6?L2.8.1">#REF!</definedName>
    <definedName name="T6?L2.8.2" localSheetId="0">#REF!</definedName>
    <definedName name="T6?L2.8.2" localSheetId="2">#REF!</definedName>
    <definedName name="T6?L2.8.2">#REF!</definedName>
    <definedName name="T6?L2.9.1" localSheetId="0">#REF!</definedName>
    <definedName name="T6?L2.9.1" localSheetId="2">#REF!</definedName>
    <definedName name="T6?L2.9.1">#REF!</definedName>
    <definedName name="T6?L2.9.2" localSheetId="0">#REF!</definedName>
    <definedName name="T6?L2.9.2" localSheetId="2">#REF!</definedName>
    <definedName name="T6?L2.9.2">#REF!</definedName>
    <definedName name="T6?L3" localSheetId="0">#REF!,#REF!,#REF!,#REF!,#REF!,#REF!</definedName>
    <definedName name="T6?L3" localSheetId="2">#REF!,#REF!,#REF!,#REF!,#REF!,#REF!</definedName>
    <definedName name="T6?L3">#REF!,#REF!,#REF!,#REF!,#REF!,#REF!</definedName>
    <definedName name="T6?L3.1" localSheetId="0">#REF!</definedName>
    <definedName name="T6?L3.1" localSheetId="2">#REF!</definedName>
    <definedName name="T6?L3.1">#REF!</definedName>
    <definedName name="T6?L3.2" localSheetId="0">#REF!</definedName>
    <definedName name="T6?L3.2" localSheetId="2">#REF!</definedName>
    <definedName name="T6?L3.2">#REF!</definedName>
    <definedName name="T6?L3.3" localSheetId="0">#REF!</definedName>
    <definedName name="T6?L3.3" localSheetId="2">#REF!</definedName>
    <definedName name="T6?L3.3">#REF!</definedName>
    <definedName name="T6?L4" localSheetId="0">#REF!,#REF!,#REF!,#REF!,#REF!,#REF!</definedName>
    <definedName name="T6?L4" localSheetId="2">#REF!,#REF!,#REF!,#REF!,#REF!,#REF!</definedName>
    <definedName name="T6?L4">#REF!,#REF!,#REF!,#REF!,#REF!,#REF!</definedName>
    <definedName name="T6?L4.1" localSheetId="0">#REF!</definedName>
    <definedName name="T6?L4.1" localSheetId="2">#REF!</definedName>
    <definedName name="T6?L4.1">#REF!</definedName>
    <definedName name="T6?L4.2" localSheetId="0">#REF!</definedName>
    <definedName name="T6?L4.2" localSheetId="2">#REF!</definedName>
    <definedName name="T6?L4.2">#REF!</definedName>
    <definedName name="T6?L4.3" localSheetId="0">#REF!</definedName>
    <definedName name="T6?L4.3" localSheetId="2">#REF!</definedName>
    <definedName name="T6?L4.3">#REF!</definedName>
    <definedName name="T6?L4.4" localSheetId="0">#REF!</definedName>
    <definedName name="T6?L4.4" localSheetId="2">#REF!</definedName>
    <definedName name="T6?L4.4">#REF!</definedName>
    <definedName name="T6?L4.5" localSheetId="0">#REF!</definedName>
    <definedName name="T6?L4.5" localSheetId="2">#REF!</definedName>
    <definedName name="T6?L4.5">#REF!</definedName>
    <definedName name="T6?L4.6" localSheetId="0">#REF!</definedName>
    <definedName name="T6?L4.6" localSheetId="2">#REF!</definedName>
    <definedName name="T6?L4.6">#REF!</definedName>
    <definedName name="T6?L4.7" localSheetId="0">#REF!</definedName>
    <definedName name="T6?L4.7" localSheetId="2">#REF!</definedName>
    <definedName name="T6?L4.7">#REF!</definedName>
    <definedName name="T6?Name" localSheetId="0">#REF!</definedName>
    <definedName name="T6?Name" localSheetId="2">#REF!</definedName>
    <definedName name="T6?Name">#REF!</definedName>
    <definedName name="T6?Table" localSheetId="0">#REF!</definedName>
    <definedName name="T6?Table" localSheetId="2">#REF!</definedName>
    <definedName name="T6?Table">#REF!</definedName>
    <definedName name="T6?Title" localSheetId="0">#REF!</definedName>
    <definedName name="T6?Title" localSheetId="2">#REF!</definedName>
    <definedName name="T6?Title">#REF!</definedName>
    <definedName name="T6?unit?ПРЦ">[3]хозспособ!$D$12:$H$12, [3]хозспособ!$D$21:$H$21, [3]хозспособ!$D$24:$H$24, [3]хозспособ!$D$27:$H$27, [3]хозспособ!$D$30:$H$30, [3]хозспособ!$D$33:$H$33, [3]хозспособ!$D$47:$H$47, [3]хозспособ!$I$7:$L$47</definedName>
    <definedName name="T6?unit?РУБ">[3]хозспособ!$D$16:$H$16, [3]хозспособ!$D$19:$H$19, [3]хозспособ!$D$22:$H$22, [3]хозспособ!$D$25:$H$25, [3]хозспособ!$D$28:$H$28, [3]хозспособ!$D$31:$H$31, [3]хозспособ!$D$34:$H$35, [3]хозспособ!$D$43:$H$43</definedName>
    <definedName name="T6?unit?ТРУБ">[3]хозспособ!$D$37:$H$39, [3]хозспособ!$D$44:$H$46</definedName>
    <definedName name="T6?unit?ЧЕЛ">[3]хозспособ!$D$41:$H$42, [3]хозспособ!$D$13:$H$14, [3]хозспособ!$D$7:$H$11</definedName>
    <definedName name="T7?axis?R?ПЭ" localSheetId="0">#REF!,#REF!,#REF!</definedName>
    <definedName name="T7?axis?R?ПЭ" localSheetId="2">#REF!,#REF!,#REF!</definedName>
    <definedName name="T7?axis?R?ПЭ">#REF!,#REF!,#REF!</definedName>
    <definedName name="T7?axis?R?ПЭ?" localSheetId="0">#REF!,#REF!,#REF!</definedName>
    <definedName name="T7?axis?R?ПЭ?" localSheetId="2">#REF!,#REF!,#REF!</definedName>
    <definedName name="T7?axis?R?ПЭ?">#REF!,#REF!,#REF!</definedName>
    <definedName name="T7?axis?R?СЦТ" localSheetId="0">#REF!,#REF!,#REF!,#REF!,#REF!,#REF!</definedName>
    <definedName name="T7?axis?R?СЦТ" localSheetId="2">#REF!,#REF!,#REF!,#REF!,#REF!,#REF!</definedName>
    <definedName name="T7?axis?R?СЦТ">#REF!,#REF!,#REF!,#REF!,#REF!,#REF!</definedName>
    <definedName name="T7?axis?R?СЦТ?" localSheetId="0">#REF!,#REF!,#REF!,#REF!,#REF!,#REF!</definedName>
    <definedName name="T7?axis?R?СЦТ?" localSheetId="2">#REF!,#REF!,#REF!,#REF!,#REF!,#REF!</definedName>
    <definedName name="T7?axis?R?СЦТ?">#REF!,#REF!,#REF!,#REF!,#REF!,#REF!</definedName>
    <definedName name="T7?axis?ПРД?БАЗ">'[5]пр 6'!$I$6:$J$12,'[5]пр 6'!$F$6:$G$12</definedName>
    <definedName name="T7?axis?ПРД?ПРЕД">'[5]пр 6'!$K$6:$L$12,'[5]пр 6'!$D$6:$E$12</definedName>
    <definedName name="T7?axis?ПРД?РЕГ" localSheetId="0">[4]Пр.7!#REF!</definedName>
    <definedName name="T7?axis?ПРД?РЕГ" localSheetId="2">[4]Пр.7!#REF!</definedName>
    <definedName name="T7?axis?ПРД?РЕГ">[4]Пр.7!#REF!</definedName>
    <definedName name="T7?axis?ПФ?ПЛАН">'[5]пр 6'!$I$6:$I$12,'[5]пр 6'!$D$6:$D$12,'[5]пр 6'!$K$6:$K$12,'[5]пр 6'!$F$6:$F$12</definedName>
    <definedName name="T7?axis?ПФ?ФАКТ">'[5]пр 6'!$J$6:$J$12,'[5]пр 6'!$E$6:$E$12,'[5]пр 6'!$L$6:$L$12,'[5]пр 6'!$G$6:$G$12</definedName>
    <definedName name="T7?Data" localSheetId="0">#REF!</definedName>
    <definedName name="T7?Data" localSheetId="2">#REF!</definedName>
    <definedName name="T7?Data">#REF!</definedName>
    <definedName name="T7?item_ext?ВСЕГО" localSheetId="0">#REF!,#REF!,#REF!,#REF!,#REF!,#REF!</definedName>
    <definedName name="T7?item_ext?ВСЕГО" localSheetId="2">#REF!,#REF!,#REF!,#REF!,#REF!,#REF!</definedName>
    <definedName name="T7?item_ext?ВСЕГО">#REF!,#REF!,#REF!,#REF!,#REF!,#REF!</definedName>
    <definedName name="T7?item_ext?РОСТ" localSheetId="0">[4]Пр.7!#REF!</definedName>
    <definedName name="T7?item_ext?РОСТ" localSheetId="2">[4]Пр.7!#REF!</definedName>
    <definedName name="T7?item_ext?РОСТ">[4]Пр.7!#REF!</definedName>
    <definedName name="T7?L1" localSheetId="0">#REF!</definedName>
    <definedName name="T7?L1" localSheetId="2">#REF!</definedName>
    <definedName name="T7?L1">#REF!</definedName>
    <definedName name="T7?L2" localSheetId="0">#REF!</definedName>
    <definedName name="T7?L2" localSheetId="2">#REF!</definedName>
    <definedName name="T7?L2">#REF!</definedName>
    <definedName name="T7?L3" localSheetId="0">#REF!</definedName>
    <definedName name="T7?L3" localSheetId="2">#REF!</definedName>
    <definedName name="T7?L3">#REF!</definedName>
    <definedName name="T7?L4" localSheetId="0">#REF!</definedName>
    <definedName name="T7?L4" localSheetId="2">#REF!</definedName>
    <definedName name="T7?L4">#REF!</definedName>
    <definedName name="T7?L4.1" localSheetId="0">#REF!,#REF!</definedName>
    <definedName name="T7?L4.1" localSheetId="2">#REF!,#REF!</definedName>
    <definedName name="T7?L4.1">#REF!,#REF!</definedName>
    <definedName name="T7?L5" localSheetId="0">#REF!</definedName>
    <definedName name="T7?L5" localSheetId="2">#REF!</definedName>
    <definedName name="T7?L5">#REF!</definedName>
    <definedName name="T7?L5.1" localSheetId="0">#REF!,#REF!</definedName>
    <definedName name="T7?L5.1" localSheetId="2">#REF!,#REF!</definedName>
    <definedName name="T7?L5.1">#REF!,#REF!</definedName>
    <definedName name="T7?L6" localSheetId="0">#REF!</definedName>
    <definedName name="T7?L6" localSheetId="2">#REF!</definedName>
    <definedName name="T7?L6">#REF!</definedName>
    <definedName name="T7?L7" localSheetId="0">#REF!</definedName>
    <definedName name="T7?L7" localSheetId="2">#REF!</definedName>
    <definedName name="T7?L7">#REF!</definedName>
    <definedName name="T7?Name" localSheetId="0">[4]Пр.7!#REF!</definedName>
    <definedName name="T7?Name" localSheetId="2">[4]Пр.7!#REF!</definedName>
    <definedName name="T7?Name">[4]Пр.7!#REF!</definedName>
    <definedName name="T7?Table" localSheetId="0">#REF!</definedName>
    <definedName name="T7?Table" localSheetId="2">#REF!</definedName>
    <definedName name="T7?Table">#REF!</definedName>
    <definedName name="T7?Title" localSheetId="0">#REF!</definedName>
    <definedName name="T7?Title" localSheetId="2">#REF!</definedName>
    <definedName name="T7?Title">#REF!</definedName>
    <definedName name="T7?unit?ПРЦ" localSheetId="0">[4]Пр.7!#REF!</definedName>
    <definedName name="T7?unit?ПРЦ" localSheetId="2">[4]Пр.7!#REF!</definedName>
    <definedName name="T7?unit?ПРЦ">[4]Пр.7!#REF!</definedName>
    <definedName name="T7?unit?ТГКАЛ" localSheetId="0">#REF!,#REF!</definedName>
    <definedName name="T7?unit?ТГКАЛ" localSheetId="2">#REF!,#REF!</definedName>
    <definedName name="T7?unit?ТГКАЛ">#REF!,#REF!</definedName>
    <definedName name="T7?unit?ТРУБ" localSheetId="0">#REF!</definedName>
    <definedName name="T7?unit?ТРУБ" localSheetId="2">#REF!</definedName>
    <definedName name="T7?unit?ТРУБ">#REF!</definedName>
    <definedName name="T8?axis?R?ПАР" localSheetId="0">#REF!,#REF!,#REF!,#REF!,#REF!</definedName>
    <definedName name="T8?axis?R?ПАР" localSheetId="2">#REF!,#REF!,#REF!,#REF!,#REF!</definedName>
    <definedName name="T8?axis?R?ПАР">#REF!,#REF!,#REF!,#REF!,#REF!</definedName>
    <definedName name="T8?axis?R?ПАР?" localSheetId="0">#REF!,#REF!,#REF!,#REF!,#REF!</definedName>
    <definedName name="T8?axis?R?ПАР?" localSheetId="2">#REF!,#REF!,#REF!,#REF!,#REF!</definedName>
    <definedName name="T8?axis?R?ПАР?">#REF!,#REF!,#REF!,#REF!,#REF!</definedName>
    <definedName name="T8?axis?R?ПОТ" localSheetId="0">#REF!,#REF!,#REF!,#REF!,#REF!</definedName>
    <definedName name="T8?axis?R?ПОТ" localSheetId="2">#REF!,#REF!,#REF!,#REF!,#REF!</definedName>
    <definedName name="T8?axis?R?ПОТ">#REF!,#REF!,#REF!,#REF!,#REF!</definedName>
    <definedName name="T8?axis?R?ПОТ?" localSheetId="0">#REF!,#REF!,#REF!,#REF!,#REF!</definedName>
    <definedName name="T8?axis?R?ПОТ?" localSheetId="2">#REF!,#REF!,#REF!,#REF!,#REF!</definedName>
    <definedName name="T8?axis?R?ПОТ?">#REF!,#REF!,#REF!,#REF!,#REF!</definedName>
    <definedName name="T8?axis?R?СЦТ" localSheetId="0">#REF!,#REF!,#REF!,#REF!,#REF!</definedName>
    <definedName name="T8?axis?R?СЦТ" localSheetId="2">#REF!,#REF!,#REF!,#REF!,#REF!</definedName>
    <definedName name="T8?axis?R?СЦТ">#REF!,#REF!,#REF!,#REF!,#REF!</definedName>
    <definedName name="T8?axis?R?СЦТ?" localSheetId="0">#REF!,#REF!,#REF!,#REF!,#REF!</definedName>
    <definedName name="T8?axis?R?СЦТ?" localSheetId="2">#REF!,#REF!,#REF!,#REF!,#REF!</definedName>
    <definedName name="T8?axis?R?СЦТ?">#REF!,#REF!,#REF!,#REF!,#REF!</definedName>
    <definedName name="T8?axis?ПРД?БАЗ">[3]хозспособ!$I$6:$J$42, [3]хозспособ!$F$6:$G$42</definedName>
    <definedName name="T8?axis?ПРД?ПРЕД">[3]хозспособ!$K$6:$L$42, [3]хозспособ!$D$6:$E$42</definedName>
    <definedName name="T8?axis?ПРД?РЕГ" localSheetId="0">#REF!</definedName>
    <definedName name="T8?axis?ПРД?РЕГ" localSheetId="2">#REF!</definedName>
    <definedName name="T8?axis?ПРД?РЕГ">#REF!</definedName>
    <definedName name="T8?axis?ПФ?ПЛАН">[3]хозспособ!$I$6:$I$42, [3]хозспособ!$D$6:$D$42, [3]хозспособ!$K$6:$K$42, [3]хозспособ!$F$6:$F$42</definedName>
    <definedName name="T8?axis?ПФ?ФАКТ">[3]хозспособ!$G$6:$G$42, [3]хозспособ!$J$6:$J$42, [3]хозспособ!$L$6:$L$42, [3]хозспособ!$E$6:$E$42</definedName>
    <definedName name="T8?Data">[3]хозспособ!$D$10:$L$12,[3]хозспособ!$D$14:$L$16,[3]хозспособ!$D$18:$L$20,[3]хозспособ!$D$22:$L$24,[3]хозспособ!$D$26:$L$28,[3]хозспособ!$D$30:$L$32,[3]хозспособ!$D$36:$L$38,[3]хозспособ!$D$40:$L$42,[3]хозспособ!$D$6:$L$8</definedName>
    <definedName name="T8?item_ext?РОСТ" localSheetId="0">#REF!</definedName>
    <definedName name="T8?item_ext?РОСТ" localSheetId="2">#REF!</definedName>
    <definedName name="T8?item_ext?РОСТ">#REF!</definedName>
    <definedName name="T8?L1" localSheetId="0">#REF!</definedName>
    <definedName name="T8?L1" localSheetId="2">#REF!</definedName>
    <definedName name="T8?L1">#REF!</definedName>
    <definedName name="T8?L1.1" localSheetId="0">#REF!</definedName>
    <definedName name="T8?L1.1" localSheetId="2">#REF!</definedName>
    <definedName name="T8?L1.1">#REF!</definedName>
    <definedName name="T8?L1.2" localSheetId="0">#REF!</definedName>
    <definedName name="T8?L1.2" localSheetId="2">#REF!</definedName>
    <definedName name="T8?L1.2">#REF!</definedName>
    <definedName name="T8?L2" localSheetId="0">#REF!</definedName>
    <definedName name="T8?L2" localSheetId="2">#REF!</definedName>
    <definedName name="T8?L2">#REF!</definedName>
    <definedName name="T8?L2.1" localSheetId="0">#REF!</definedName>
    <definedName name="T8?L2.1" localSheetId="2">#REF!</definedName>
    <definedName name="T8?L2.1">#REF!</definedName>
    <definedName name="T8?L2.2" localSheetId="0">#REF!</definedName>
    <definedName name="T8?L2.2" localSheetId="2">#REF!</definedName>
    <definedName name="T8?L2.2">#REF!</definedName>
    <definedName name="T8?L3" localSheetId="0">#REF!</definedName>
    <definedName name="T8?L3" localSheetId="2">#REF!</definedName>
    <definedName name="T8?L3">#REF!</definedName>
    <definedName name="T8?L3.1" localSheetId="0">#REF!</definedName>
    <definedName name="T8?L3.1" localSheetId="2">#REF!</definedName>
    <definedName name="T8?L3.1">#REF!</definedName>
    <definedName name="T8?L3.2" localSheetId="0">#REF!</definedName>
    <definedName name="T8?L3.2" localSheetId="2">#REF!</definedName>
    <definedName name="T8?L3.2">#REF!</definedName>
    <definedName name="T8?L4" localSheetId="0">#REF!</definedName>
    <definedName name="T8?L4" localSheetId="2">#REF!</definedName>
    <definedName name="T8?L4">#REF!</definedName>
    <definedName name="T8?L4.1" localSheetId="0">#REF!</definedName>
    <definedName name="T8?L4.1" localSheetId="2">#REF!</definedName>
    <definedName name="T8?L4.1">#REF!</definedName>
    <definedName name="T8?L4.2" localSheetId="0">#REF!</definedName>
    <definedName name="T8?L4.2" localSheetId="2">#REF!</definedName>
    <definedName name="T8?L4.2">#REF!</definedName>
    <definedName name="T8?L5" localSheetId="0">#REF!</definedName>
    <definedName name="T8?L5" localSheetId="2">#REF!</definedName>
    <definedName name="T8?L5">#REF!</definedName>
    <definedName name="T8?L5.1" localSheetId="0">#REF!</definedName>
    <definedName name="T8?L5.1" localSheetId="2">#REF!</definedName>
    <definedName name="T8?L5.1">#REF!</definedName>
    <definedName name="T8?L5.2" localSheetId="0">#REF!</definedName>
    <definedName name="T8?L5.2" localSheetId="2">#REF!</definedName>
    <definedName name="T8?L5.2">#REF!</definedName>
    <definedName name="T8?L6" localSheetId="0">#REF!</definedName>
    <definedName name="T8?L6" localSheetId="2">#REF!</definedName>
    <definedName name="T8?L6">#REF!</definedName>
    <definedName name="T8?L6.1" localSheetId="0">#REF!</definedName>
    <definedName name="T8?L6.1" localSheetId="2">#REF!</definedName>
    <definedName name="T8?L6.1">#REF!</definedName>
    <definedName name="T8?L6.2" localSheetId="0">#REF!</definedName>
    <definedName name="T8?L6.2" localSheetId="2">#REF!</definedName>
    <definedName name="T8?L6.2">#REF!</definedName>
    <definedName name="T8?L7" localSheetId="0">#REF!</definedName>
    <definedName name="T8?L7" localSheetId="2">#REF!</definedName>
    <definedName name="T8?L7">#REF!</definedName>
    <definedName name="T8?L7.1" localSheetId="0">#REF!</definedName>
    <definedName name="T8?L7.1" localSheetId="2">#REF!</definedName>
    <definedName name="T8?L7.1">#REF!</definedName>
    <definedName name="T8?L7.2" localSheetId="0">#REF!</definedName>
    <definedName name="T8?L7.2" localSheetId="2">#REF!</definedName>
    <definedName name="T8?L7.2">#REF!</definedName>
    <definedName name="T8?L8.1" localSheetId="0">#REF!</definedName>
    <definedName name="T8?L8.1" localSheetId="2">#REF!</definedName>
    <definedName name="T8?L8.1">#REF!</definedName>
    <definedName name="T8?L8.2" localSheetId="0">#REF!</definedName>
    <definedName name="T8?L8.2" localSheetId="2">#REF!</definedName>
    <definedName name="T8?L8.2">#REF!</definedName>
    <definedName name="T8?L8.3" localSheetId="0">#REF!</definedName>
    <definedName name="T8?L8.3" localSheetId="2">#REF!</definedName>
    <definedName name="T8?L8.3">#REF!</definedName>
    <definedName name="T8?L9" localSheetId="0">#REF!</definedName>
    <definedName name="T8?L9" localSheetId="2">#REF!</definedName>
    <definedName name="T8?L9">#REF!</definedName>
    <definedName name="T8?L9.1" localSheetId="0">#REF!</definedName>
    <definedName name="T8?L9.1" localSheetId="2">#REF!</definedName>
    <definedName name="T8?L9.1">#REF!</definedName>
    <definedName name="T8?L9.2" localSheetId="0">#REF!</definedName>
    <definedName name="T8?L9.2" localSheetId="2">#REF!</definedName>
    <definedName name="T8?L9.2">#REF!</definedName>
    <definedName name="T8?Name" localSheetId="0">#REF!</definedName>
    <definedName name="T8?Name" localSheetId="2">#REF!</definedName>
    <definedName name="T8?Name">#REF!</definedName>
    <definedName name="T8?Table" localSheetId="0">#REF!</definedName>
    <definedName name="T8?Table" localSheetId="2">#REF!</definedName>
    <definedName name="T8?Table">#REF!</definedName>
    <definedName name="T8?Title" localSheetId="0">#REF!</definedName>
    <definedName name="T8?Title" localSheetId="2">#REF!</definedName>
    <definedName name="T8?Title">#REF!</definedName>
    <definedName name="T8?unit?ГКАЛ.Ч" localSheetId="0">#REF!,#REF!,#REF!,#REF!,#REF!,#REF!,#REF!,#REF!,#REF!,#REF!</definedName>
    <definedName name="T8?unit?ГКАЛ.Ч" localSheetId="2">#REF!,#REF!,#REF!,#REF!,#REF!,#REF!,#REF!,#REF!,#REF!,#REF!</definedName>
    <definedName name="T8?unit?ГКАЛ.Ч">#REF!,#REF!,#REF!,#REF!,#REF!,#REF!,#REF!,#REF!,#REF!,#REF!</definedName>
    <definedName name="T8?unit?ПРЦ" localSheetId="0">#REF!</definedName>
    <definedName name="T8?unit?ПРЦ" localSheetId="2">#REF!</definedName>
    <definedName name="T8?unit?ПРЦ">#REF!</definedName>
    <definedName name="T8?unit?ТГКАЛ" localSheetId="0">#REF!,#REF!,#REF!,#REF!,#REF!,#REF!,#REF!,#REF!,#REF!,#REF!</definedName>
    <definedName name="T8?unit?ТГКАЛ" localSheetId="2">#REF!,#REF!,#REF!,#REF!,#REF!,#REF!,#REF!,#REF!,#REF!,#REF!</definedName>
    <definedName name="T8?unit?ТГКАЛ">#REF!,#REF!,#REF!,#REF!,#REF!,#REF!,#REF!,#REF!,#REF!,#REF!</definedName>
    <definedName name="T8?unit?ТРУБ">[3]хозспособ!$D$40:$H$42,[3]хозспособ!$D$6:$H$32</definedName>
    <definedName name="T8?unit?ШТ" localSheetId="0">#REF!</definedName>
    <definedName name="T8?unit?ШТ" localSheetId="2">#REF!</definedName>
    <definedName name="T8?unit?ШТ">#REF!</definedName>
    <definedName name="T8_Name" localSheetId="0">#REF!,#REF!,#REF!,#REF!</definedName>
    <definedName name="T8_Name" localSheetId="2">#REF!,#REF!,#REF!,#REF!</definedName>
    <definedName name="T8_Name">#REF!,#REF!,#REF!,#REF!</definedName>
    <definedName name="T9?axis?R?ПЭ" localSheetId="0">#REF!,#REF!,#REF!,#REF!</definedName>
    <definedName name="T9?axis?R?ПЭ" localSheetId="2">#REF!,#REF!,#REF!,#REF!</definedName>
    <definedName name="T9?axis?R?ПЭ">#REF!,#REF!,#REF!,#REF!</definedName>
    <definedName name="T9?axis?R?ПЭ?" localSheetId="0">#REF!,#REF!,#REF!,#REF!</definedName>
    <definedName name="T9?axis?R?ПЭ?" localSheetId="2">#REF!,#REF!,#REF!,#REF!</definedName>
    <definedName name="T9?axis?R?ПЭ?">#REF!,#REF!,#REF!,#REF!</definedName>
    <definedName name="T9?axis?R?СЦТ" localSheetId="0">#REF!,#REF!</definedName>
    <definedName name="T9?axis?R?СЦТ" localSheetId="2">#REF!,#REF!</definedName>
    <definedName name="T9?axis?R?СЦТ">#REF!,#REF!</definedName>
    <definedName name="T9?axis?R?СЦТ?" localSheetId="0">#REF!,#REF!</definedName>
    <definedName name="T9?axis?R?СЦТ?" localSheetId="2">#REF!,#REF!</definedName>
    <definedName name="T9?axis?R?СЦТ?">#REF!,#REF!</definedName>
    <definedName name="T9?axis?ПРД?БАЗ" localSheetId="0">'[5]П 1.13'!#REF!,'[5]П 1.13'!$F$6:$G$22</definedName>
    <definedName name="T9?axis?ПРД?БАЗ" localSheetId="2">'[5]П 1.13'!#REF!,'[5]П 1.13'!$F$6:$G$22</definedName>
    <definedName name="T9?axis?ПРД?БАЗ">'[5]П 1.13'!#REF!,'[5]П 1.13'!$F$6:$G$22</definedName>
    <definedName name="T9?axis?ПРД?ПРЕД" localSheetId="0">'[5]П 1.13'!#REF!,'[5]П 1.13'!#REF!</definedName>
    <definedName name="T9?axis?ПРД?ПРЕД" localSheetId="2">'[5]П 1.13'!#REF!,'[5]П 1.13'!#REF!</definedName>
    <definedName name="T9?axis?ПРД?ПРЕД">'[5]П 1.13'!#REF!,'[5]П 1.13'!#REF!</definedName>
    <definedName name="T9?axis?ПРД?РЕГ" localSheetId="0">#REF!</definedName>
    <definedName name="T9?axis?ПРД?РЕГ" localSheetId="2">#REF!</definedName>
    <definedName name="T9?axis?ПРД?РЕГ">#REF!</definedName>
    <definedName name="T9?axis?ПФ?ПЛАН" localSheetId="0">'[5]П 1.13'!#REF!,'[5]П 1.13'!#REF!,'[5]П 1.13'!#REF!,'[5]П 1.13'!$F$6:$F$22</definedName>
    <definedName name="T9?axis?ПФ?ПЛАН" localSheetId="2">'[5]П 1.13'!#REF!,'[5]П 1.13'!#REF!,'[5]П 1.13'!#REF!,'[5]П 1.13'!$F$6:$F$22</definedName>
    <definedName name="T9?axis?ПФ?ПЛАН">'[5]П 1.13'!#REF!,'[5]П 1.13'!#REF!,'[5]П 1.13'!#REF!,'[5]П 1.13'!$F$6:$F$22</definedName>
    <definedName name="T9?axis?ПФ?ФАКТ" localSheetId="0">'[5]П 1.13'!#REF!,'[5]П 1.13'!#REF!,'[5]П 1.13'!#REF!,'[5]П 1.13'!$G$6:$G$22</definedName>
    <definedName name="T9?axis?ПФ?ФАКТ" localSheetId="2">'[5]П 1.13'!#REF!,'[5]П 1.13'!#REF!,'[5]П 1.13'!#REF!,'[5]П 1.13'!$G$6:$G$22</definedName>
    <definedName name="T9?axis?ПФ?ФАКТ">'[5]П 1.13'!#REF!,'[5]П 1.13'!#REF!,'[5]П 1.13'!#REF!,'[5]П 1.13'!$G$6:$G$22</definedName>
    <definedName name="T9?Data">'[5]П 1.13'!$D$6:$H$6, '[5]П 1.13'!$D$8:$H$9, '[5]П 1.13'!$D$11:$H$22</definedName>
    <definedName name="T9?item_ext?ВСЕГО" localSheetId="0">#REF!,#REF!</definedName>
    <definedName name="T9?item_ext?ВСЕГО" localSheetId="2">#REF!,#REF!</definedName>
    <definedName name="T9?item_ext?ВСЕГО">#REF!,#REF!</definedName>
    <definedName name="T9?item_ext?КОТЕЛЬНЫЕ" localSheetId="0">#REF!,#REF!</definedName>
    <definedName name="T9?item_ext?КОТЕЛЬНЫЕ" localSheetId="2">#REF!,#REF!</definedName>
    <definedName name="T9?item_ext?КОТЕЛЬНЫЕ">#REF!,#REF!</definedName>
    <definedName name="T9?item_ext?РОСТ" localSheetId="0">#REF!</definedName>
    <definedName name="T9?item_ext?РОСТ" localSheetId="2">#REF!</definedName>
    <definedName name="T9?item_ext?РОСТ">#REF!</definedName>
    <definedName name="T9?item_ext?СЦТ" localSheetId="0">#REF!,#REF!</definedName>
    <definedName name="T9?item_ext?СЦТ" localSheetId="2">#REF!,#REF!</definedName>
    <definedName name="T9?item_ext?СЦТ">#REF!,#REF!</definedName>
    <definedName name="T9?item_ext?ТЭС" localSheetId="0">#REF!,#REF!</definedName>
    <definedName name="T9?item_ext?ТЭС" localSheetId="2">#REF!,#REF!</definedName>
    <definedName name="T9?item_ext?ТЭС">#REF!,#REF!</definedName>
    <definedName name="T9?L1" localSheetId="0">#REF!</definedName>
    <definedName name="T9?L1" localSheetId="2">#REF!</definedName>
    <definedName name="T9?L1">#REF!</definedName>
    <definedName name="T9?L10" localSheetId="0">#REF!,#REF!,#REF!,#REF!,#REF!,#REF!,#REF!,#REF!</definedName>
    <definedName name="T9?L10" localSheetId="2">#REF!,#REF!,#REF!,#REF!,#REF!,#REF!,#REF!,#REF!</definedName>
    <definedName name="T9?L10">#REF!,#REF!,#REF!,#REF!,#REF!,#REF!,#REF!,#REF!</definedName>
    <definedName name="T9?L11">[2]хозспособ!$L$20,[2]хозспособ!$L$22,[2]хозспособ!$L$24:$L$27,[2]хозспособ!$L$30,[2]хозспособ!$L$32:$L$38,[2]хозспособ!$L$40,[2]хозспособ!$L$42,[2]хозспособ!$L$44,[2]хозспособ!$L$46:$L$49,[2]хозспособ!$L$8,[2]хозспособ!$L$10:$L$16,[2]хозспособ!$L$18</definedName>
    <definedName name="T9?L12">[2]хозспособ!$M$20,[2]хозспособ!$M$22,[2]хозспособ!$M$24:$M$27,[2]хозспособ!$M$30,[2]хозспособ!$M$32:$M$38,[2]хозспособ!$M$40,[2]хозспособ!$M$42,[2]хозспособ!$M$44,[2]хозспособ!$M$46:$M$49,[2]хозспособ!$M$8,[2]хозспособ!$M$10:$M$16,[2]хозспособ!$M$18</definedName>
    <definedName name="T9?L13">[2]хозспособ!$N$20,[2]хозспособ!$N$22,[2]хозспособ!$N$24:$N$27,[2]хозспособ!$N$30,[2]хозспособ!$N$32:$N$38,[2]хозспособ!$N$40,[2]хозспособ!$N$42,[2]хозспособ!$N$44,[2]хозспособ!$N$46:$N$49,[2]хозспособ!$N$8,[2]хозспособ!$N$10:$N$16,[2]хозспособ!$N$18</definedName>
    <definedName name="T9?L14">[2]хозспособ!$O$20,[2]хозспособ!$O$22,[2]хозспособ!$O$24:$O$27,[2]хозспособ!$O$30,[2]хозспособ!$O$32:$O$38,[2]хозспособ!$O$40,[2]хозспособ!$O$42,[2]хозспособ!$O$44,[2]хозспособ!$O$46:$O$49,[2]хозспособ!$O$8,[2]хозспособ!$O$10:$O$16,[2]хозспособ!$O$18</definedName>
    <definedName name="T9?L15">[2]хозспособ!$P$20,[2]хозспособ!$P$22,[2]хозспособ!$P$24:$P$27,[2]хозспособ!$P$30,[2]хозспособ!$P$32:$P$38,[2]хозспособ!$P$40,[2]хозспособ!$P$42,[2]хозспособ!$P$44,[2]хозспособ!$P$46:$P$49,[2]хозспособ!$P$8,[2]хозспособ!$P$10:$P$16,[2]хозспособ!$P$18</definedName>
    <definedName name="T9?L2.1" localSheetId="0">#REF!</definedName>
    <definedName name="T9?L2.1" localSheetId="2">#REF!</definedName>
    <definedName name="T9?L2.1">#REF!</definedName>
    <definedName name="T9?L2.2" localSheetId="0">#REF!</definedName>
    <definedName name="T9?L2.2" localSheetId="2">#REF!</definedName>
    <definedName name="T9?L2.2">#REF!</definedName>
    <definedName name="T9?L3" localSheetId="0">#REF!,#REF!,#REF!,#REF!,#REF!,#REF!,#REF!,#REF!</definedName>
    <definedName name="T9?L3" localSheetId="2">#REF!,#REF!,#REF!,#REF!,#REF!,#REF!,#REF!,#REF!</definedName>
    <definedName name="T9?L3">#REF!,#REF!,#REF!,#REF!,#REF!,#REF!,#REF!,#REF!</definedName>
    <definedName name="T9?L3.1" localSheetId="0">#REF!</definedName>
    <definedName name="T9?L3.1" localSheetId="2">#REF!</definedName>
    <definedName name="T9?L3.1">#REF!</definedName>
    <definedName name="T9?L3.2" localSheetId="0">#REF!</definedName>
    <definedName name="T9?L3.2" localSheetId="2">#REF!</definedName>
    <definedName name="T9?L3.2">#REF!</definedName>
    <definedName name="T9?L4" localSheetId="0">#REF!,#REF!,#REF!,#REF!,#REF!,#REF!,#REF!,#REF!</definedName>
    <definedName name="T9?L4" localSheetId="2">#REF!,#REF!,#REF!,#REF!,#REF!,#REF!,#REF!,#REF!</definedName>
    <definedName name="T9?L4">#REF!,#REF!,#REF!,#REF!,#REF!,#REF!,#REF!,#REF!</definedName>
    <definedName name="T9?L4.1" localSheetId="0">#REF!</definedName>
    <definedName name="T9?L4.1" localSheetId="2">#REF!</definedName>
    <definedName name="T9?L4.1">#REF!</definedName>
    <definedName name="T9?L4.2" localSheetId="0">#REF!</definedName>
    <definedName name="T9?L4.2" localSheetId="2">#REF!</definedName>
    <definedName name="T9?L4.2">#REF!</definedName>
    <definedName name="T9?L5" localSheetId="0">#REF!</definedName>
    <definedName name="T9?L5" localSheetId="2">#REF!</definedName>
    <definedName name="T9?L5">#REF!</definedName>
    <definedName name="T9?L6" localSheetId="0">#REF!,#REF!,#REF!,#REF!,#REF!,#REF!,#REF!,#REF!</definedName>
    <definedName name="T9?L6" localSheetId="2">#REF!,#REF!,#REF!,#REF!,#REF!,#REF!,#REF!,#REF!</definedName>
    <definedName name="T9?L6">#REF!,#REF!,#REF!,#REF!,#REF!,#REF!,#REF!,#REF!</definedName>
    <definedName name="T9?L7" localSheetId="0">#REF!,#REF!,#REF!,#REF!,#REF!,#REF!,#REF!,#REF!</definedName>
    <definedName name="T9?L7" localSheetId="2">#REF!,#REF!,#REF!,#REF!,#REF!,#REF!,#REF!,#REF!</definedName>
    <definedName name="T9?L7">#REF!,#REF!,#REF!,#REF!,#REF!,#REF!,#REF!,#REF!</definedName>
    <definedName name="T9?L8" localSheetId="0">#REF!,#REF!,#REF!,#REF!,#REF!,#REF!,#REF!,#REF!</definedName>
    <definedName name="T9?L8" localSheetId="2">#REF!,#REF!,#REF!,#REF!,#REF!,#REF!,#REF!,#REF!</definedName>
    <definedName name="T9?L8">#REF!,#REF!,#REF!,#REF!,#REF!,#REF!,#REF!,#REF!</definedName>
    <definedName name="T9?L9" localSheetId="0">#REF!,#REF!,#REF!,#REF!,#REF!,#REF!,#REF!,#REF!</definedName>
    <definedName name="T9?L9" localSheetId="2">#REF!,#REF!,#REF!,#REF!,#REF!,#REF!,#REF!,#REF!</definedName>
    <definedName name="T9?L9">#REF!,#REF!,#REF!,#REF!,#REF!,#REF!,#REF!,#REF!</definedName>
    <definedName name="T9?Name" localSheetId="0">#REF!</definedName>
    <definedName name="T9?Name" localSheetId="2">#REF!</definedName>
    <definedName name="T9?Name">#REF!</definedName>
    <definedName name="T9?Table" localSheetId="0">#REF!</definedName>
    <definedName name="T9?Table" localSheetId="2">#REF!</definedName>
    <definedName name="T9?Table">#REF!</definedName>
    <definedName name="T9?Title" localSheetId="0">#REF!</definedName>
    <definedName name="T9?Title" localSheetId="2">#REF!</definedName>
    <definedName name="T9?Title">#REF!</definedName>
    <definedName name="T9?unit?Г.КВТЧ" localSheetId="0">#REF!,#REF!</definedName>
    <definedName name="T9?unit?Г.КВТЧ" localSheetId="2">#REF!,#REF!</definedName>
    <definedName name="T9?unit?Г.КВТЧ">#REF!,#REF!</definedName>
    <definedName name="T9?unit?МВТЧ" localSheetId="0">#REF!</definedName>
    <definedName name="T9?unit?МВТЧ" localSheetId="2">#REF!</definedName>
    <definedName name="T9?unit?МВТЧ">#REF!</definedName>
    <definedName name="T9?unit?МКВТЧ" localSheetId="0">#REF!,#REF!,#REF!</definedName>
    <definedName name="T9?unit?МКВТЧ" localSheetId="2">#REF!,#REF!,#REF!</definedName>
    <definedName name="T9?unit?МКВТЧ">#REF!,#REF!,#REF!</definedName>
    <definedName name="T9?unit?ПРЦ" localSheetId="0">#REF!</definedName>
    <definedName name="T9?unit?ПРЦ" localSheetId="2">#REF!</definedName>
    <definedName name="T9?unit?ПРЦ">#REF!</definedName>
    <definedName name="T9?unit?РУБ.МВТЧ">'[5]П 1.13'!$D$8:$H$8, '[5]П 1.13'!$D$11:$H$11</definedName>
    <definedName name="T9?unit?ТРУБ">'[5]П 1.13'!$D$9:$H$9, '[5]П 1.13'!$D$12:$H$22</definedName>
    <definedName name="T9?unit?ТТУТ" localSheetId="0">#REF!,#REF!</definedName>
    <definedName name="T9?unit?ТТУТ" localSheetId="2">#REF!,#REF!</definedName>
    <definedName name="T9?unit?ТТУТ">#REF!,#REF!</definedName>
    <definedName name="TABLE" localSheetId="1">'20'!#REF!</definedName>
    <definedName name="TABLE" localSheetId="2">ф.20!#REF!</definedName>
    <definedName name="TABLE_2" localSheetId="1">'20'!#REF!</definedName>
    <definedName name="TABLE_2" localSheetId="2">ф.20!#REF!</definedName>
    <definedName name="TP2.1?Data" localSheetId="0">#REF!,#REF!,#REF!,#REF!,#REF!,#REF!</definedName>
    <definedName name="TP2.1?Data" localSheetId="2">#REF!,#REF!,#REF!,#REF!,#REF!,#REF!</definedName>
    <definedName name="TP2.1?Data">#REF!,#REF!,#REF!,#REF!,#REF!,#REF!</definedName>
    <definedName name="TP2.1?L5" localSheetId="0">#REF!,#REF!,#REF!</definedName>
    <definedName name="TP2.1?L5" localSheetId="2">#REF!,#REF!,#REF!</definedName>
    <definedName name="TP2.1?L5">#REF!,#REF!,#REF!</definedName>
    <definedName name="TP2.1?L6" localSheetId="0">#REF!,#REF!,#REF!</definedName>
    <definedName name="TP2.1?L6" localSheetId="2">#REF!,#REF!,#REF!</definedName>
    <definedName name="TP2.1?L6">#REF!,#REF!,#REF!</definedName>
    <definedName name="TP2.1?unit?КМ" localSheetId="0">#REF!,#REF!,#REF!</definedName>
    <definedName name="TP2.1?unit?КМ" localSheetId="2">#REF!,#REF!,#REF!</definedName>
    <definedName name="TP2.1?unit?КМ">#REF!,#REF!,#REF!</definedName>
    <definedName name="TP2.1?unit?УЕ.100КМ" localSheetId="0">#REF!,#REF!,#REF!</definedName>
    <definedName name="TP2.1?unit?УЕ.100КМ" localSheetId="2">#REF!,#REF!,#REF!</definedName>
    <definedName name="TP2.1?unit?УЕ.100КМ">#REF!,#REF!,#REF!</definedName>
    <definedName name="TP2.2?Data" localSheetId="0">#REF!,#REF!</definedName>
    <definedName name="TP2.2?Data" localSheetId="2">#REF!,#REF!</definedName>
    <definedName name="TP2.2?Data">#REF!,#REF!</definedName>
    <definedName name="VV">[0]!VV</definedName>
    <definedName name="wrn.Сравнение._.с._.отраслями." hidden="1">{#N/A,#N/A,TRUE,"Лист1";#N/A,#N/A,TRUE,"Лист2";#N/A,#N/A,TRUE,"Лист3"}</definedName>
    <definedName name="ZZZZ">[0]!ZZZZ</definedName>
    <definedName name="АААААААА">[0]!АААААААА</definedName>
    <definedName name="авг" localSheetId="0">#REF!</definedName>
    <definedName name="авг" localSheetId="2">#REF!</definedName>
    <definedName name="авг">#REF!</definedName>
    <definedName name="ап">[0]!ап</definedName>
    <definedName name="аппр">[0]!аппр</definedName>
    <definedName name="апр" localSheetId="0">#REF!</definedName>
    <definedName name="апр" localSheetId="2">#REF!</definedName>
    <definedName name="апр">#REF!</definedName>
    <definedName name="БазовыйПериод">[3]хозспособ!$B$15</definedName>
    <definedName name="в23ё">[0]!в23ё</definedName>
    <definedName name="вапит">[0]!вапит</definedName>
    <definedName name="вв">[0]!вв</definedName>
    <definedName name="восемь" localSheetId="0">#REF!</definedName>
    <definedName name="восемь" localSheetId="2">#REF!</definedName>
    <definedName name="восемь">#REF!</definedName>
    <definedName name="вппи">[0]!вппи</definedName>
    <definedName name="второй" localSheetId="0">#REF!</definedName>
    <definedName name="второй" localSheetId="2">#REF!</definedName>
    <definedName name="второй">#REF!</definedName>
    <definedName name="вуув" hidden="1">{#N/A,#N/A,TRUE,"Лист1";#N/A,#N/A,TRUE,"Лист2";#N/A,#N/A,TRUE,"Лист3"}</definedName>
    <definedName name="год96" localSheetId="0">#REF!</definedName>
    <definedName name="год96" localSheetId="2">#REF!</definedName>
    <definedName name="год96">#REF!</definedName>
    <definedName name="год97">'[6]1997'!$A$1:$BD$138</definedName>
    <definedName name="год98">'[6]1998'!$A$1:$BD$138</definedName>
    <definedName name="грприрцфв00ав98" hidden="1">{#N/A,#N/A,TRUE,"Лист1";#N/A,#N/A,TRUE,"Лист2";#N/A,#N/A,TRUE,"Лист3"}</definedName>
    <definedName name="Группы" localSheetId="0">#REF!</definedName>
    <definedName name="Группы" localSheetId="2">#REF!</definedName>
    <definedName name="Группы">#REF!</definedName>
    <definedName name="грфинцкавг98Х" hidden="1">{#N/A,#N/A,TRUE,"Лист1";#N/A,#N/A,TRUE,"Лист2";#N/A,#N/A,TRUE,"Лист3"}</definedName>
    <definedName name="дек" localSheetId="0">#REF!</definedName>
    <definedName name="дек" localSheetId="2">#REF!</definedName>
    <definedName name="дек">#REF!</definedName>
    <definedName name="доопатмо">[0]!доопатмо</definedName>
    <definedName name="ж">[0]!ж</definedName>
    <definedName name="жд">[0]!жд</definedName>
    <definedName name="ЗП1">[7]Лист13!$A$2</definedName>
    <definedName name="ЗП2">[7]Лист13!$B$2</definedName>
    <definedName name="ЗП3">[7]Лист13!$C$2</definedName>
    <definedName name="ЗП4">[7]Лист13!$D$2</definedName>
    <definedName name="й">[0]!й</definedName>
    <definedName name="Извлечение_ИМ" localSheetId="0">#REF!</definedName>
    <definedName name="Извлечение_ИМ" localSheetId="2">#REF!</definedName>
    <definedName name="Извлечение_ИМ">#REF!</definedName>
    <definedName name="_xlnm.Extract" localSheetId="0">#REF!</definedName>
    <definedName name="_xlnm.Extract" localSheetId="2">#REF!</definedName>
    <definedName name="_xlnm.Extract">#REF!</definedName>
    <definedName name="йй">[0]!йй</definedName>
    <definedName name="индцкавг98" hidden="1">{#N/A,#N/A,TRUE,"Лист1";#N/A,#N/A,TRUE,"Лист2";#N/A,#N/A,TRUE,"Лист3"}</definedName>
    <definedName name="июл" localSheetId="0">#REF!</definedName>
    <definedName name="июл" localSheetId="2">#REF!</definedName>
    <definedName name="июл">#REF!</definedName>
    <definedName name="июн" localSheetId="0">#REF!</definedName>
    <definedName name="июн" localSheetId="2">#REF!</definedName>
    <definedName name="июн">#REF!</definedName>
    <definedName name="К1" localSheetId="0">#REF!</definedName>
    <definedName name="К1" localSheetId="2">#REF!</definedName>
    <definedName name="К1">#REF!</definedName>
    <definedName name="к2" localSheetId="0">#REF!</definedName>
    <definedName name="к2" localSheetId="2">#REF!</definedName>
    <definedName name="к2">#REF!</definedName>
    <definedName name="к3" localSheetId="0">#REF!</definedName>
    <definedName name="к3" localSheetId="2">#REF!</definedName>
    <definedName name="к3">#REF!</definedName>
    <definedName name="ке">[0]!ке</definedName>
    <definedName name="кеппппппппппп" hidden="1">{#N/A,#N/A,TRUE,"Лист1";#N/A,#N/A,TRUE,"Лист2";#N/A,#N/A,TRUE,"Лист3"}</definedName>
    <definedName name="_xlnm.Criteria" localSheetId="0">#REF!</definedName>
    <definedName name="_xlnm.Criteria" localSheetId="2">#REF!</definedName>
    <definedName name="_xlnm.Criteria">#REF!</definedName>
    <definedName name="критерий" localSheetId="0">#REF!</definedName>
    <definedName name="критерий" localSheetId="2">#REF!</definedName>
    <definedName name="критерий">#REF!</definedName>
    <definedName name="Критерии_ИМ" localSheetId="0">#REF!</definedName>
    <definedName name="Критерии_ИМ" localSheetId="2">#REF!</definedName>
    <definedName name="Критерии_ИМ">#REF!</definedName>
    <definedName name="ла">[0]!ла</definedName>
    <definedName name="лара">[0]!лара</definedName>
    <definedName name="май" localSheetId="0">#REF!</definedName>
    <definedName name="май" localSheetId="2">#REF!</definedName>
    <definedName name="май">#REF!</definedName>
    <definedName name="мар" localSheetId="0">#REF!</definedName>
    <definedName name="мар" localSheetId="2">#REF!</definedName>
    <definedName name="мар">#REF!</definedName>
    <definedName name="ммм">[0]!ммм</definedName>
    <definedName name="мым">[0]!мым</definedName>
    <definedName name="ноя" localSheetId="0">#REF!</definedName>
    <definedName name="ноя" localSheetId="2">#REF!</definedName>
    <definedName name="ноя">#REF!</definedName>
    <definedName name="_xlnm.Print_Area" localSheetId="1">'20'!$A$1:$N$608</definedName>
    <definedName name="_xlnm.Print_Area" localSheetId="0">план!$A$1:$I$384</definedName>
    <definedName name="_xlnm.Print_Area" localSheetId="2">ф.20!$A$1:$H$384</definedName>
    <definedName name="окт" localSheetId="0">#REF!</definedName>
    <definedName name="окт" localSheetId="2">#REF!</definedName>
    <definedName name="окт">#REF!</definedName>
    <definedName name="олс">[0]!олс</definedName>
    <definedName name="п_авг" localSheetId="0">#REF!</definedName>
    <definedName name="п_авг" localSheetId="2">#REF!</definedName>
    <definedName name="п_авг">#REF!</definedName>
    <definedName name="п_апр" localSheetId="0">#REF!</definedName>
    <definedName name="п_апр" localSheetId="2">#REF!</definedName>
    <definedName name="п_апр">#REF!</definedName>
    <definedName name="п_дек" localSheetId="0">#REF!</definedName>
    <definedName name="п_дек" localSheetId="2">#REF!</definedName>
    <definedName name="п_дек">#REF!</definedName>
    <definedName name="п_июл" localSheetId="0">#REF!</definedName>
    <definedName name="п_июл" localSheetId="2">#REF!</definedName>
    <definedName name="п_июл">#REF!</definedName>
    <definedName name="п_июн" localSheetId="0">#REF!</definedName>
    <definedName name="п_июн" localSheetId="2">#REF!</definedName>
    <definedName name="п_июн">#REF!</definedName>
    <definedName name="п_май" localSheetId="0">#REF!</definedName>
    <definedName name="п_май" localSheetId="2">#REF!</definedName>
    <definedName name="п_май">#REF!</definedName>
    <definedName name="п_мар" localSheetId="0">#REF!</definedName>
    <definedName name="п_мар" localSheetId="2">#REF!</definedName>
    <definedName name="п_мар">#REF!</definedName>
    <definedName name="п_ноя" localSheetId="0">#REF!</definedName>
    <definedName name="п_ноя" localSheetId="2">#REF!</definedName>
    <definedName name="п_ноя">#REF!</definedName>
    <definedName name="п_окт" localSheetId="0">#REF!</definedName>
    <definedName name="п_окт" localSheetId="2">#REF!</definedName>
    <definedName name="п_окт">#REF!</definedName>
    <definedName name="п_сен" localSheetId="0">#REF!</definedName>
    <definedName name="п_сен" localSheetId="2">#REF!</definedName>
    <definedName name="п_сен">#REF!</definedName>
    <definedName name="п_фев" localSheetId="0">#REF!</definedName>
    <definedName name="п_фев" localSheetId="2">#REF!</definedName>
    <definedName name="п_фев">#REF!</definedName>
    <definedName name="п_янв" localSheetId="0">#REF!</definedName>
    <definedName name="п_янв" localSheetId="2">#REF!</definedName>
    <definedName name="п_янв">#REF!</definedName>
    <definedName name="первый" localSheetId="0">#REF!</definedName>
    <definedName name="первый" localSheetId="2">#REF!</definedName>
    <definedName name="первый">#REF!</definedName>
    <definedName name="ПериодРегулирования">[3]хозспособ!$B$14</definedName>
    <definedName name="по" localSheetId="2">#REF!</definedName>
    <definedName name="по">#REF!</definedName>
    <definedName name="ПоследнийГод">[3]хозспособ!$B$16</definedName>
    <definedName name="ппорол">[0]!ппорол</definedName>
    <definedName name="прибыль3" hidden="1">{#N/A,#N/A,TRUE,"Лист1";#N/A,#N/A,TRUE,"Лист2";#N/A,#N/A,TRUE,"Лист3"}</definedName>
    <definedName name="прош_год" localSheetId="0">#REF!</definedName>
    <definedName name="прош_год" localSheetId="2">#REF!</definedName>
    <definedName name="прош_год">#REF!</definedName>
    <definedName name="пс" localSheetId="0">#REF!</definedName>
    <definedName name="пс" localSheetId="2">#REF!</definedName>
    <definedName name="пс">#REF!</definedName>
    <definedName name="рис1" hidden="1">{#N/A,#N/A,TRUE,"Лист1";#N/A,#N/A,TRUE,"Лист2";#N/A,#N/A,TRUE,"Лист3"}</definedName>
    <definedName name="с">[0]!с</definedName>
    <definedName name="с1">[0]!с1</definedName>
    <definedName name="семь" localSheetId="0">#REF!</definedName>
    <definedName name="семь" localSheetId="2">#REF!</definedName>
    <definedName name="семь">#REF!</definedName>
    <definedName name="сен" localSheetId="0">#REF!</definedName>
    <definedName name="сен" localSheetId="2">#REF!</definedName>
    <definedName name="сен">#REF!</definedName>
    <definedName name="сс">[0]!сс</definedName>
    <definedName name="сссс">[0]!сссс</definedName>
    <definedName name="ссы">[0]!ссы</definedName>
    <definedName name="ссы2">[0]!ссы2</definedName>
    <definedName name="Т7_тепло">[0]!Т7_тепло</definedName>
    <definedName name="текмес" localSheetId="0">#REF!</definedName>
    <definedName name="текмес" localSheetId="2">#REF!</definedName>
    <definedName name="текмес">#REF!</definedName>
    <definedName name="тепло">[0]!тепло</definedName>
    <definedName name="тп" hidden="1">{#N/A,#N/A,TRUE,"Лист1";#N/A,#N/A,TRUE,"Лист2";#N/A,#N/A,TRUE,"Лист3"}</definedName>
    <definedName name="третий" localSheetId="0">#REF!</definedName>
    <definedName name="третий" localSheetId="2">#REF!</definedName>
    <definedName name="третий">#REF!</definedName>
    <definedName name="ть">[0]!ть</definedName>
    <definedName name="у">[0]!у</definedName>
    <definedName name="ук">[0]!ук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фев" localSheetId="0">#REF!</definedName>
    <definedName name="фев" localSheetId="2">#REF!</definedName>
    <definedName name="фев">#REF!</definedName>
    <definedName name="фо" localSheetId="0">[8]Лист1!#REF!</definedName>
    <definedName name="фо" localSheetId="2">[8]Лист1!#REF!</definedName>
    <definedName name="фо">[8]Лист1!#REF!</definedName>
    <definedName name="ц">[0]!ц</definedName>
    <definedName name="ЦП1" localSheetId="0">#REF!</definedName>
    <definedName name="ЦП1" localSheetId="2">#REF!</definedName>
    <definedName name="ЦП1">#REF!</definedName>
    <definedName name="ЦП2" localSheetId="0">#REF!</definedName>
    <definedName name="ЦП2" localSheetId="2">#REF!</definedName>
    <definedName name="ЦП2">#REF!</definedName>
    <definedName name="ЦП3" localSheetId="0">#REF!</definedName>
    <definedName name="ЦП3" localSheetId="2">#REF!</definedName>
    <definedName name="ЦП3">#REF!</definedName>
    <definedName name="ЦП4" localSheetId="0">#REF!</definedName>
    <definedName name="ЦП4" localSheetId="2">#REF!</definedName>
    <definedName name="ЦП4">#REF!</definedName>
    <definedName name="цу">[0]!цу</definedName>
    <definedName name="четвертый" localSheetId="0">#REF!</definedName>
    <definedName name="четвертый" localSheetId="2">#REF!</definedName>
    <definedName name="четвертый">#REF!</definedName>
    <definedName name="шир_дан" localSheetId="0">#REF!</definedName>
    <definedName name="шир_дан" localSheetId="2">#REF!</definedName>
    <definedName name="шир_дан">#REF!</definedName>
    <definedName name="шир_отч" localSheetId="0">#REF!</definedName>
    <definedName name="шир_отч" localSheetId="2">#REF!</definedName>
    <definedName name="шир_отч">#REF!</definedName>
    <definedName name="щ">[0]!щ</definedName>
    <definedName name="ыв">[0]!ыв</definedName>
    <definedName name="ыуаы" hidden="1">{#N/A,#N/A,TRUE,"Лист1";#N/A,#N/A,TRUE,"Лист2";#N/A,#N/A,TRUE,"Лист3"}</definedName>
    <definedName name="ыыыы">[0]!ыыыы</definedName>
    <definedName name="янв" localSheetId="0">#REF!</definedName>
    <definedName name="янв" localSheetId="2">#REF!</definedName>
    <definedName name="янв">#REF!</definedName>
  </definedNames>
  <calcPr calcId="125725"/>
</workbook>
</file>

<file path=xl/calcChain.xml><?xml version="1.0" encoding="utf-8"?>
<calcChain xmlns="http://schemas.openxmlformats.org/spreadsheetml/2006/main">
  <c r="G327" i="7"/>
  <c r="G328"/>
  <c r="G329"/>
  <c r="G330"/>
  <c r="G332"/>
  <c r="G348"/>
  <c r="G350"/>
  <c r="G347"/>
  <c r="E327"/>
  <c r="E328"/>
  <c r="E329"/>
  <c r="E330"/>
  <c r="E347"/>
  <c r="E348"/>
  <c r="A21" l="1"/>
  <c r="K94" i="4" l="1"/>
  <c r="G350" i="5"/>
  <c r="F350"/>
  <c r="E350"/>
  <c r="D350"/>
  <c r="H350" s="1"/>
  <c r="H348" s="1"/>
  <c r="H347" s="1"/>
  <c r="G348"/>
  <c r="F348"/>
  <c r="E348"/>
  <c r="D348"/>
  <c r="G347"/>
  <c r="F347"/>
  <c r="E347"/>
  <c r="D347"/>
  <c r="G332"/>
  <c r="F332"/>
  <c r="E332"/>
  <c r="D332"/>
  <c r="H332" s="1"/>
  <c r="H329" s="1"/>
  <c r="H328" s="1"/>
  <c r="H327" s="1"/>
  <c r="G329"/>
  <c r="F329"/>
  <c r="E329"/>
  <c r="D329"/>
  <c r="G328"/>
  <c r="F328"/>
  <c r="E328"/>
  <c r="D328"/>
  <c r="G327"/>
  <c r="F327"/>
  <c r="E327"/>
  <c r="D327"/>
  <c r="I332" l="1"/>
  <c r="I329" s="1"/>
  <c r="I350"/>
  <c r="I348" s="1"/>
  <c r="I347" s="1"/>
  <c r="I328" l="1"/>
  <c r="I327" s="1"/>
  <c r="K186" i="4"/>
  <c r="K183"/>
  <c r="K180"/>
  <c r="K174"/>
  <c r="K168"/>
  <c r="K166"/>
  <c r="K158"/>
  <c r="L298"/>
  <c r="L297"/>
  <c r="L296"/>
  <c r="L295"/>
  <c r="L294"/>
  <c r="L293"/>
  <c r="L292"/>
  <c r="L291"/>
  <c r="L290"/>
  <c r="L289"/>
  <c r="L288"/>
  <c r="L287"/>
  <c r="L286"/>
  <c r="L285"/>
  <c r="L284"/>
  <c r="L283"/>
  <c r="L282"/>
  <c r="L281"/>
  <c r="L280"/>
  <c r="L279"/>
  <c r="L278"/>
  <c r="L277"/>
  <c r="L276"/>
  <c r="L275"/>
  <c r="L274"/>
  <c r="L273"/>
  <c r="L272"/>
  <c r="L271"/>
  <c r="L270"/>
  <c r="L269"/>
  <c r="L268"/>
  <c r="L267"/>
  <c r="L266"/>
  <c r="L265"/>
  <c r="L264"/>
  <c r="L263"/>
  <c r="L262"/>
  <c r="L261"/>
  <c r="L260"/>
  <c r="L259"/>
  <c r="L258"/>
  <c r="L257"/>
  <c r="L256"/>
  <c r="L255"/>
  <c r="L254"/>
  <c r="L253"/>
  <c r="L252"/>
  <c r="L251"/>
  <c r="L250"/>
  <c r="L249"/>
  <c r="L248"/>
  <c r="L247"/>
  <c r="L246"/>
  <c r="L245"/>
  <c r="L244"/>
  <c r="L243"/>
  <c r="L242"/>
  <c r="L241"/>
  <c r="L240"/>
  <c r="L239"/>
  <c r="L238"/>
  <c r="L237"/>
  <c r="L236"/>
  <c r="L235"/>
  <c r="L234"/>
  <c r="L233"/>
  <c r="L232"/>
  <c r="L230"/>
  <c r="L229"/>
  <c r="L228"/>
  <c r="J227"/>
  <c r="L226"/>
  <c r="L225"/>
  <c r="J224"/>
  <c r="J223"/>
  <c r="L222"/>
  <c r="K221"/>
  <c r="L221" s="1"/>
  <c r="M221" s="1"/>
  <c r="J219"/>
  <c r="K208"/>
  <c r="L208" s="1"/>
  <c r="M208" s="1"/>
  <c r="J206"/>
  <c r="K197"/>
  <c r="L197" s="1"/>
  <c r="M197" s="1"/>
  <c r="J196"/>
  <c r="K187"/>
  <c r="L187" s="1"/>
  <c r="M187" s="1"/>
  <c r="L186"/>
  <c r="M186" s="1"/>
  <c r="L184"/>
  <c r="M184" s="1"/>
  <c r="L183"/>
  <c r="M183" s="1"/>
  <c r="L180"/>
  <c r="M180" s="1"/>
  <c r="J178"/>
  <c r="L174"/>
  <c r="M174" s="1"/>
  <c r="J171"/>
  <c r="J163" s="1"/>
  <c r="L168"/>
  <c r="M168" s="1"/>
  <c r="L166"/>
  <c r="M166" s="1"/>
  <c r="K163"/>
  <c r="K122"/>
  <c r="K106"/>
  <c r="K74"/>
  <c r="K104"/>
  <c r="K103"/>
  <c r="K69"/>
  <c r="K61"/>
  <c r="K65" s="1"/>
  <c r="J231" l="1"/>
  <c r="L163"/>
  <c r="M163" s="1"/>
  <c r="K178"/>
  <c r="L178" s="1"/>
  <c r="M178" s="1"/>
  <c r="K219"/>
  <c r="L219" s="1"/>
  <c r="M219" s="1"/>
  <c r="K206"/>
  <c r="K196"/>
  <c r="L196" l="1"/>
  <c r="M196" s="1"/>
  <c r="K224"/>
  <c r="L224" s="1"/>
  <c r="M224" s="1"/>
  <c r="L206"/>
  <c r="M206" s="1"/>
  <c r="K227"/>
  <c r="L227" s="1"/>
  <c r="M227" s="1"/>
  <c r="K223"/>
  <c r="K231" l="1"/>
  <c r="L231" s="1"/>
  <c r="M231" s="1"/>
  <c r="L223"/>
  <c r="M223" s="1"/>
  <c r="K76" l="1"/>
  <c r="K73"/>
  <c r="K70"/>
  <c r="K68" s="1"/>
  <c r="K66"/>
  <c r="K55"/>
  <c r="K58" s="1"/>
  <c r="K21"/>
  <c r="K35"/>
  <c r="L35" l="1"/>
  <c r="M35" s="1"/>
  <c r="J122"/>
  <c r="L122" s="1"/>
  <c r="M122" s="1"/>
  <c r="J104"/>
  <c r="J101" s="1"/>
  <c r="J94" s="1"/>
  <c r="L103"/>
  <c r="M103" s="1"/>
  <c r="K101"/>
  <c r="L101" s="1"/>
  <c r="M101" s="1"/>
  <c r="L100"/>
  <c r="M100" s="1"/>
  <c r="J100"/>
  <c r="K98"/>
  <c r="K95" s="1"/>
  <c r="J98"/>
  <c r="K90"/>
  <c r="J90"/>
  <c r="K80"/>
  <c r="J80"/>
  <c r="J76"/>
  <c r="L76" s="1"/>
  <c r="M76" s="1"/>
  <c r="K75"/>
  <c r="J75"/>
  <c r="J74"/>
  <c r="L74" s="1"/>
  <c r="M74" s="1"/>
  <c r="J73"/>
  <c r="L73" s="1"/>
  <c r="M73" s="1"/>
  <c r="K71"/>
  <c r="L70"/>
  <c r="L69"/>
  <c r="L68"/>
  <c r="J68"/>
  <c r="J67"/>
  <c r="L67" s="1"/>
  <c r="M67" s="1"/>
  <c r="J66"/>
  <c r="L66" s="1"/>
  <c r="M66" s="1"/>
  <c r="L65"/>
  <c r="J61"/>
  <c r="L61" s="1"/>
  <c r="M61" s="1"/>
  <c r="K60"/>
  <c r="J60"/>
  <c r="J58"/>
  <c r="L58" s="1"/>
  <c r="M58" s="1"/>
  <c r="J55"/>
  <c r="L55" s="1"/>
  <c r="M55" s="1"/>
  <c r="K54"/>
  <c r="J54"/>
  <c r="J53" s="1"/>
  <c r="K47"/>
  <c r="J47"/>
  <c r="K37"/>
  <c r="J37"/>
  <c r="M32"/>
  <c r="K32"/>
  <c r="J32"/>
  <c r="J29"/>
  <c r="L29" s="1"/>
  <c r="M29" s="1"/>
  <c r="L27"/>
  <c r="M27" s="1"/>
  <c r="J21"/>
  <c r="J51" l="1"/>
  <c r="L75"/>
  <c r="M75" s="1"/>
  <c r="L54"/>
  <c r="M54" s="1"/>
  <c r="L60"/>
  <c r="M60" s="1"/>
  <c r="J71"/>
  <c r="J36" s="1"/>
  <c r="J79" s="1"/>
  <c r="J107" s="1"/>
  <c r="J158" s="1"/>
  <c r="K53"/>
  <c r="L95"/>
  <c r="L94"/>
  <c r="M94" s="1"/>
  <c r="L21"/>
  <c r="M21" s="1"/>
  <c r="L71" l="1"/>
  <c r="M71" s="1"/>
  <c r="J137"/>
  <c r="L53"/>
  <c r="M53" s="1"/>
  <c r="K51"/>
  <c r="K36" s="1"/>
  <c r="L51" l="1"/>
  <c r="M51" s="1"/>
  <c r="L36" l="1"/>
  <c r="M36" s="1"/>
  <c r="K79"/>
  <c r="R78" s="1"/>
  <c r="L79" l="1"/>
  <c r="M79" s="1"/>
  <c r="K107"/>
  <c r="R107" l="1"/>
  <c r="L158"/>
  <c r="M158" s="1"/>
  <c r="L107"/>
  <c r="M107" s="1"/>
  <c r="K137"/>
  <c r="L137" s="1"/>
  <c r="M137" s="1"/>
</calcChain>
</file>

<file path=xl/sharedStrings.xml><?xml version="1.0" encoding="utf-8"?>
<sst xmlns="http://schemas.openxmlformats.org/spreadsheetml/2006/main" count="4001" uniqueCount="899">
  <si>
    <t>План</t>
  </si>
  <si>
    <t>%</t>
  </si>
  <si>
    <t>к приказу Минэнерго России
от 25 апреля 2018 г. № 320</t>
  </si>
  <si>
    <t>полное наименование субъекта электроэнергетики</t>
  </si>
  <si>
    <t xml:space="preserve"> год</t>
  </si>
  <si>
    <t>реквизиты решения органа исполнительной власти, утвердившего инвестиционную программу</t>
  </si>
  <si>
    <t>№ п/п</t>
  </si>
  <si>
    <t>Показатель</t>
  </si>
  <si>
    <t>Ед. изм.</t>
  </si>
  <si>
    <t>в ед. измерений</t>
  </si>
  <si>
    <t>в процентах,
%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</si>
  <si>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</si>
  <si>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</si>
  <si>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</si>
  <si>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</si>
  <si>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</si>
  <si>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</si>
  <si>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</si>
  <si>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</si>
  <si>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</si>
  <si>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</si>
  <si>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</si>
  <si>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</si>
  <si>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</si>
  <si>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</si>
  <si>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</si>
  <si>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</si>
  <si>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</si>
  <si>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</si>
  <si>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</si>
  <si>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</si>
  <si>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</si>
  <si>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</si>
  <si>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</si>
  <si>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</si>
  <si>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</si>
  <si>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</si>
  <si>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</si>
  <si>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</si>
  <si>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</si>
  <si>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</si>
  <si>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</si>
  <si>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</si>
  <si>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</si>
  <si>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</si>
  <si>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</si>
  <si>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</si>
  <si>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</si>
  <si>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</si>
  <si>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</si>
  <si>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</si>
  <si>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</si>
  <si>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</si>
  <si>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</si>
  <si>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</si>
  <si>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</si>
  <si>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</si>
  <si>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</si>
  <si>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</si>
  <si>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</si>
  <si>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</si>
  <si>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</si>
  <si>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</si>
  <si>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</si>
  <si>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</si>
  <si>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</si>
  <si>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</si>
  <si>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</si>
  <si>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</si>
  <si>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</si>
  <si>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</si>
  <si>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</si>
  <si>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</si>
  <si>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</si>
  <si>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</si>
  <si>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</si>
  <si>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</si>
  <si>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</si>
  <si>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</si>
  <si>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</si>
  <si>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</si>
  <si>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</si>
  <si>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</si>
  <si>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</si>
  <si>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</si>
  <si>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</si>
  <si>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</si>
  <si>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</si>
  <si>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</si>
  <si>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</si>
  <si>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</si>
  <si>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</si>
  <si>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</si>
  <si>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</si>
  <si>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</si>
  <si>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</si>
  <si>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</si>
  <si>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</si>
  <si>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</si>
  <si>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</si>
  <si>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</si>
  <si>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</si>
  <si>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</si>
  <si>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</si>
  <si>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</si>
  <si>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</si>
  <si>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</si>
  <si>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</si>
  <si>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</si>
  <si>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</si>
  <si>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</si>
  <si>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</si>
  <si>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</si>
  <si>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</si>
  <si>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</si>
  <si>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</si>
  <si>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</si>
  <si>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</si>
  <si>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</si>
  <si>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</si>
  <si>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</si>
  <si>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</si>
  <si>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</si>
  <si>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</si>
  <si>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</si>
  <si>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</si>
  <si>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</si>
  <si>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</si>
  <si>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</si>
  <si>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</si>
  <si>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</si>
  <si>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</si>
  <si>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</si>
  <si>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</si>
  <si>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</si>
  <si>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</si>
  <si>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</si>
  <si>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</si>
  <si>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</si>
  <si>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</si>
  <si>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</si>
  <si>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</si>
  <si>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</si>
  <si>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</si>
  <si>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</si>
  <si>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</si>
  <si>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</si>
  <si>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</si>
  <si>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</si>
  <si>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</si>
  <si>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</si>
  <si>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</si>
  <si>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</si>
  <si>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</si>
  <si>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</si>
  <si>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</si>
  <si>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</si>
  <si>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</si>
  <si>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</si>
  <si>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</si>
  <si>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</si>
  <si>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</si>
  <si>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</si>
  <si>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</si>
  <si>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</si>
  <si>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</si>
  <si>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</si>
  <si>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</si>
  <si>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</si>
  <si>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</si>
  <si>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</si>
  <si>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</si>
  <si>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</si>
  <si>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</si>
  <si>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</si>
  <si>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</si>
  <si>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</si>
  <si>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</si>
  <si>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</si>
  <si>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</si>
  <si>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</si>
  <si>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</si>
  <si>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</si>
  <si>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</si>
  <si>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</si>
  <si>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</si>
  <si>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</si>
  <si>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</si>
  <si>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</si>
  <si>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</si>
  <si>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</si>
  <si>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</si>
  <si>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</si>
  <si>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</si>
  <si>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</si>
  <si>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</si>
  <si>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</si>
  <si>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</si>
  <si>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</si>
  <si>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</si>
  <si>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</si>
  <si>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</si>
  <si>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</si>
  <si>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</si>
  <si>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</si>
  <si>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</si>
  <si>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</si>
  <si>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</si>
  <si>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</si>
  <si>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</si>
  <si>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</si>
  <si>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</si>
  <si>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</si>
  <si>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</si>
  <si>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</si>
  <si>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</si>
  <si>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</si>
  <si>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</si>
  <si>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</si>
  <si>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</si>
  <si>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</si>
  <si>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</si>
  <si>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</si>
  <si>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</si>
  <si>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</si>
  <si>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</si>
  <si>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</si>
  <si>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</si>
  <si>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</si>
  <si>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</si>
  <si>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</si>
  <si>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</si>
  <si>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</si>
  <si>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</si>
  <si>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</si>
  <si>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</si>
  <si>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</si>
  <si>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</si>
  <si>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</si>
  <si>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</si>
  <si>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</si>
  <si>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</si>
  <si>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</si>
  <si>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</si>
  <si>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</si>
  <si>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</si>
  <si>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</si>
  <si>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</si>
  <si>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</si>
  <si>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</si>
  <si>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</si>
  <si>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</si>
  <si>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</si>
  <si>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</si>
  <si>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</si>
  <si>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</si>
  <si>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</si>
  <si>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</si>
  <si>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</si>
  <si>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</si>
  <si>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</si>
  <si>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</si>
  <si>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</si>
  <si>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</si>
  <si>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</si>
  <si>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</si>
  <si>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</si>
  <si>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</si>
  <si>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</si>
  <si>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</si>
  <si>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</si>
  <si>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</si>
  <si>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</si>
  <si>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</si>
  <si>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</si>
  <si>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</si>
  <si>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</si>
  <si>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</si>
  <si>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</si>
  <si>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</si>
  <si>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</si>
  <si>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</si>
  <si>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</si>
  <si>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</si>
  <si>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</si>
  <si>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</si>
  <si>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</si>
  <si>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</si>
  <si>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</si>
  <si>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</si>
  <si>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</si>
  <si>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</si>
  <si>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</si>
  <si>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</si>
  <si>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</si>
  <si>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</si>
  <si>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</si>
  <si>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</si>
  <si>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</si>
  <si>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</si>
  <si>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</si>
  <si>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</si>
  <si>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</si>
  <si>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</si>
  <si>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</si>
  <si>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</si>
  <si>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</si>
  <si>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</si>
  <si>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</si>
  <si>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</si>
  <si>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</si>
  <si>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</si>
  <si>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</si>
  <si>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</si>
  <si>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</si>
  <si>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</si>
  <si>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</si>
  <si>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</si>
  <si>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</si>
  <si>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</si>
  <si>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</si>
  <si>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</si>
  <si>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</si>
  <si>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</si>
  <si>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</si>
  <si>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</si>
  <si>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</si>
  <si>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</si>
  <si>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</si>
  <si>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</si>
  <si>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</si>
  <si>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</si>
  <si>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</si>
  <si>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</si>
  <si>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</si>
  <si>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</si>
  <si>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</si>
  <si>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</si>
  <si>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</si>
  <si>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</si>
  <si>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</si>
  <si>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</si>
  <si>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</si>
  <si>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</si>
  <si>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</si>
  <si>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</si>
  <si>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</si>
  <si>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</si>
  <si>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</si>
  <si>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</si>
  <si>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</si>
  <si>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</si>
  <si>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</si>
  <si>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</si>
  <si>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</si>
  <si>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</si>
  <si>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</si>
  <si>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</si>
  <si>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</si>
  <si>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</si>
  <si>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</si>
  <si>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</si>
  <si>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</si>
  <si>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</si>
  <si>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</si>
  <si>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</si>
  <si>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</si>
  <si>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</si>
  <si>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</si>
  <si>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</si>
  <si>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</si>
  <si>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</si>
  <si>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</si>
  <si>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</si>
  <si>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</si>
  <si>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</si>
  <si>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</si>
  <si>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</si>
  <si>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</si>
  <si>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</si>
  <si>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</si>
  <si>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</si>
  <si>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</si>
  <si>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</si>
  <si>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</si>
  <si>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</si>
  <si>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</si>
  <si>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</si>
  <si>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</si>
  <si>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</si>
  <si>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</si>
  <si>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</si>
  <si>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</si>
  <si>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</si>
  <si>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</si>
  <si>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</si>
  <si>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</si>
  <si>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</si>
  <si>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</si>
  <si>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</si>
  <si>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</si>
  <si>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</si>
  <si>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</si>
  <si>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</si>
  <si>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</si>
  <si>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</si>
  <si>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</si>
  <si>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</si>
  <si>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</si>
  <si>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</si>
  <si>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</si>
  <si>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</si>
  <si>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</si>
  <si>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</si>
  <si>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</si>
  <si>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</si>
  <si>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</si>
  <si>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</si>
  <si>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</si>
  <si>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</si>
  <si>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</si>
  <si>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</si>
  <si>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</si>
  <si>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</si>
  <si>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</si>
  <si>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</si>
  <si>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</si>
  <si>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</si>
  <si>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</si>
  <si>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</si>
  <si>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</si>
  <si>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</si>
  <si>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</si>
  <si>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</si>
  <si>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</si>
  <si>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</si>
  <si>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</si>
  <si>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</si>
  <si>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</si>
  <si>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</si>
  <si>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</si>
  <si>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</si>
  <si>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</si>
  <si>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</si>
  <si>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</si>
  <si>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</si>
  <si>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</si>
  <si>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</si>
  <si>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</si>
  <si>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</si>
  <si>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</si>
  <si>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</si>
  <si>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</si>
  <si>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</si>
  <si>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</si>
  <si>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</si>
  <si>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</si>
  <si>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</si>
  <si>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</si>
  <si>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</si>
  <si>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</si>
  <si>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</si>
  <si>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</si>
  <si>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</si>
  <si>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</si>
  <si>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</si>
  <si>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</si>
  <si>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</si>
  <si>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</si>
  <si>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</si>
  <si>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</si>
  <si>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</si>
  <si>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</si>
  <si>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</si>
  <si>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</si>
  <si>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</si>
  <si>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</si>
  <si>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</si>
  <si>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</si>
  <si>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</si>
  <si>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</si>
  <si>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</si>
  <si>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</si>
  <si>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</si>
  <si>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</si>
  <si>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</si>
  <si>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</si>
  <si>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</si>
  <si>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</si>
  <si>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</si>
  <si>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</si>
  <si>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</si>
  <si>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</si>
  <si>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</si>
  <si>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</si>
  <si>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</si>
  <si>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</si>
  <si>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</si>
  <si>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</si>
  <si>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</si>
  <si>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</si>
  <si>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</si>
  <si>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</si>
  <si>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</si>
  <si>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</si>
  <si>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</si>
  <si>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</si>
  <si>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</si>
  <si>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</si>
  <si>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</si>
  <si>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</si>
  <si>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</si>
  <si>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</si>
  <si>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</si>
  <si>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</si>
  <si>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</si>
  <si>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</si>
  <si>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</si>
  <si>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</si>
  <si>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</si>
  <si>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</si>
  <si>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</si>
  <si>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</si>
  <si>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</si>
  <si>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</si>
  <si>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</si>
  <si>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</si>
  <si>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</si>
  <si>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</si>
  <si>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</si>
  <si>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</si>
  <si>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</si>
  <si>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</si>
  <si>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</si>
  <si>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</si>
  <si>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Необходимая валовая выручка сетевой организации в части содержания (строка 1.3 - строка 2.2.1 - строка 2.2.2 - строка 2.1.2.1.1)</t>
  </si>
  <si>
    <t>***** Указывается суммарно стоимость оказанных субъекту электроэнергетики услуг.</t>
  </si>
  <si>
    <t>Приложение № 20</t>
  </si>
  <si>
    <t>Форма 20. Отчет об исполнении финансового плана субъекта электроэнергетики (квартальный)</t>
  </si>
  <si>
    <t>Отклонение от плановых значений по итогам отчетного периода</t>
  </si>
  <si>
    <t>Причины
отклонений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</si>
  <si>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</si>
  <si>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</si>
  <si>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</si>
  <si>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</si>
  <si>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</si>
  <si>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</si>
  <si>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</si>
  <si>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</si>
  <si>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</si>
  <si>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</si>
  <si>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</si>
  <si>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</si>
  <si>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</si>
  <si>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</si>
  <si>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</si>
  <si>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</si>
  <si>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</si>
  <si>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</si>
  <si>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</si>
  <si>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</si>
  <si>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</si>
  <si>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</si>
  <si>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</si>
  <si>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</si>
  <si>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</si>
  <si>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</si>
  <si>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</si>
  <si>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</si>
  <si>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</si>
  <si>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</si>
  <si>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</si>
  <si>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</si>
  <si>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</si>
  <si>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</si>
  <si>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</si>
  <si>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</si>
  <si>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</si>
  <si>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</si>
  <si>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</si>
  <si>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</si>
  <si>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</si>
  <si>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</si>
  <si>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</si>
  <si>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</si>
  <si>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</si>
  <si>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</si>
  <si>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</si>
  <si>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</si>
  <si>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</si>
  <si>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</si>
  <si>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</si>
  <si>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</si>
  <si>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</si>
  <si>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</si>
  <si>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</si>
  <si>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</si>
  <si>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</si>
  <si>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</si>
  <si>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</si>
  <si>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</si>
  <si>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</si>
  <si>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</si>
  <si>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</si>
  <si>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</si>
  <si>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</si>
  <si>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</si>
  <si>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</si>
  <si>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</si>
  <si>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</si>
  <si>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</si>
  <si>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</si>
  <si>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</si>
  <si>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</si>
  <si>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</si>
  <si>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</si>
  <si>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</si>
  <si>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</si>
  <si>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</si>
  <si>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</si>
  <si>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</si>
  <si>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</si>
  <si>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</si>
  <si>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</si>
  <si>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</si>
  <si>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</si>
  <si>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</si>
  <si>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</si>
  <si>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</si>
  <si>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</si>
  <si>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</si>
  <si>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</si>
  <si>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</si>
  <si>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</si>
  <si>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</si>
  <si>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</si>
  <si>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</si>
  <si>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</si>
  <si>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</si>
  <si>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</si>
  <si>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</si>
  <si>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</si>
  <si>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</si>
  <si>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</si>
  <si>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</si>
  <si>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</si>
  <si>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</si>
  <si>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</si>
  <si>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</si>
  <si>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</si>
  <si>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</si>
  <si>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</si>
  <si>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</si>
  <si>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</si>
  <si>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</si>
  <si>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</si>
  <si>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</si>
  <si>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</si>
  <si>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</si>
  <si>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</si>
  <si>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</si>
  <si>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</si>
  <si>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</si>
  <si>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</si>
  <si>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</si>
  <si>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</si>
  <si>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</si>
  <si>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</si>
  <si>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</si>
  <si>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</si>
  <si>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</si>
  <si>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</si>
  <si>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</si>
  <si>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</si>
  <si>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</si>
  <si>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</si>
  <si>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</si>
  <si>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</si>
  <si>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</si>
  <si>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</si>
  <si>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</si>
  <si>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</si>
  <si>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</si>
  <si>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</si>
  <si>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</si>
  <si>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</si>
  <si>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вексели</t>
  </si>
  <si>
    <t>числе связанного с капитальными вложениями.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</si>
  <si>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</si>
  <si>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</si>
  <si>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Акционерное общество "Объединенные региональные электрические сети Петрозаводска"</t>
  </si>
  <si>
    <t>Республика Карелия</t>
  </si>
  <si>
    <t>2019</t>
  </si>
  <si>
    <t>Отчетный год 2019</t>
  </si>
  <si>
    <t>Приказом Министерства строительства, ЖКХ и энергетики Республики Карелия № 220 от 30.07.2018 года</t>
  </si>
  <si>
    <t>Факт 3 месяца</t>
  </si>
  <si>
    <t>млн рублей</t>
  </si>
  <si>
    <t>Справочно:</t>
  </si>
  <si>
    <t>EBITDA (стр.V + стр. 4.2.2 + стр. 2.13)</t>
  </si>
  <si>
    <t>Долг (кредиты и займы) на начало периода</t>
  </si>
  <si>
    <t>Долг (кредиты и займы) на конец периода</t>
  </si>
  <si>
    <t>Долг (кредиты и займы) на конец периода / EBITDA</t>
  </si>
  <si>
    <t>Приток денежных средств по операционной деятельности всего, в том числе</t>
  </si>
  <si>
    <t>производство и поставка тепловой энергии и мощности</t>
  </si>
  <si>
    <t>оказание услуг по передаче тепловой энергии</t>
  </si>
  <si>
    <t>реализации тепловой энергии и мощности</t>
  </si>
  <si>
    <t>оказание услуг по оперативно-диспетчерскому управлению в электроэнергетике всего, в том числе</t>
  </si>
  <si>
    <t xml:space="preserve">в части управления технологическими режимами </t>
  </si>
  <si>
    <t>Приток денежных средств за счет средств бюджетов бюджетной системы Российской Федерации всего, в том числе:</t>
  </si>
  <si>
    <t>10.10.1</t>
  </si>
  <si>
    <t>в том числе за счет средств федерального бюджета</t>
  </si>
  <si>
    <t>10.10.2</t>
  </si>
  <si>
    <t>в том числе за счет средств консолидированного бюджета субъекта Российской Федерации</t>
  </si>
  <si>
    <t>Отток денежных средств по операционной деятельности всего, в том числе</t>
  </si>
  <si>
    <t>Оплата поставщикам топлива на технологические цели</t>
  </si>
  <si>
    <t>Оплата покупной энергии всего, в том числе</t>
  </si>
  <si>
    <t>на розничных рынках электрической энергии и мощности</t>
  </si>
  <si>
    <t>Оплата услуг по передаче электроэнергии по единой (национальной) общероссийской электрической сети</t>
  </si>
  <si>
    <t>Оплата услуг по передаче электроэнергии по сетям территориальных сетевых организаций</t>
  </si>
  <si>
    <t>Оплата услуг по передаче тепловой энергии</t>
  </si>
  <si>
    <t>Страховые взносы (единый социальный налог)</t>
  </si>
  <si>
    <t>Оплата налогов и сборов</t>
  </si>
  <si>
    <t>Приток денежных средств по инвестиционной деятельности всего</t>
  </si>
  <si>
    <t xml:space="preserve">Поступления по заключенным инвестиционным соглашениям, в том числе </t>
  </si>
  <si>
    <t>по использованию средств бюджетов бюджетной системы РФ всего, в том числе:</t>
  </si>
  <si>
    <t>Прочие поступления по инвестиционной деятельности</t>
  </si>
  <si>
    <t>Отток денежных средств по инвестиционной деятельности всего</t>
  </si>
  <si>
    <t>Инвестиции в основной капитал всего, в том числе</t>
  </si>
  <si>
    <t>выплаты на техническое перевооружение и реконструкцию</t>
  </si>
  <si>
    <t>выплаты на новое строительство и расширение</t>
  </si>
  <si>
    <t>выплаты по проектно-изыскательным работам для объектов нового строительства будущих лет</t>
  </si>
  <si>
    <t>выплаты по приобретению объектов основных средств, земельных участков</t>
  </si>
  <si>
    <t>выплаты на проведение научно-исследовательских и опытно-конструкторских разработок</t>
  </si>
  <si>
    <t>Прочие выплаты по инвестиционной деятельности</t>
  </si>
  <si>
    <t>Приток по финансовой деятельности всего, в том числе</t>
  </si>
  <si>
    <t>Поступления  по полученным кредитам всего, в том числе</t>
  </si>
  <si>
    <t>на операционную деятельность</t>
  </si>
  <si>
    <t>на инвестиционную деятельность</t>
  </si>
  <si>
    <t>Поступления от эмиссии акций</t>
  </si>
  <si>
    <t>векселя</t>
  </si>
  <si>
    <t>Прочие поступления по финансовой деятельности</t>
  </si>
  <si>
    <t>Отток по финансовой деятельности всего, в том числе</t>
  </si>
  <si>
    <t>Уплата процентов по привлеченным кредитам и займам</t>
  </si>
  <si>
    <t>Погашение кредитов и займов всего всего, в том числе</t>
  </si>
  <si>
    <t>Приложение № 1</t>
  </si>
  <si>
    <t>к приказу Минэнерго России</t>
  </si>
  <si>
    <t>от ___.___.2016 № ______</t>
  </si>
  <si>
    <t>Форма ___ Финансовый план субъекта электроэнергетики</t>
  </si>
  <si>
    <t>Инвестиционная программа Акционерного общества "Объединенные региональные электрические сети г. Петрозаводска"</t>
  </si>
  <si>
    <t xml:space="preserve">                          полное наименование субъекта электроэнергетики</t>
  </si>
  <si>
    <t>Субъект Российской Федерации: Республика Карелия</t>
  </si>
  <si>
    <t xml:space="preserve">                    Год раскрытия информации: 2017 год</t>
  </si>
  <si>
    <t xml:space="preserve">Утвержденные плановые значения показателей приведены в соответствии с Приказами Министерства строительства, ЖКХ и энергетики Республики Карелия № 220 от 30.07.2018 года </t>
  </si>
  <si>
    <t xml:space="preserve">    реквизиты решения органа исполнительной власти, утвердившего инвестиционную программу</t>
  </si>
  <si>
    <t xml:space="preserve">Раздел 1 Финансово-экономическая модель деятельности субъекта электроэнергетики </t>
  </si>
  <si>
    <t>2017 год</t>
  </si>
  <si>
    <t>2018 год</t>
  </si>
  <si>
    <t>2019 год</t>
  </si>
  <si>
    <t>Итого за период реализации инвестиционной программы</t>
  </si>
  <si>
    <t>План (Утвержденный план)</t>
  </si>
  <si>
    <t>Предложение по корректировке  утвержденного плана</t>
  </si>
  <si>
    <t>Выручка от реализации товаров (работ, услуг) всего, в том числе</t>
  </si>
  <si>
    <t>Себестоимость товаров (работ, услуг), коммерческие и управленческие расходы всего, в том числе</t>
  </si>
  <si>
    <t>2.10</t>
  </si>
  <si>
    <t>Материальные расходы всего, в том числе</t>
  </si>
  <si>
    <t>2.10.1</t>
  </si>
  <si>
    <t>Расходы на топливо на технологические цели</t>
  </si>
  <si>
    <t>2.10.2</t>
  </si>
  <si>
    <t>Покупная энергия, в том числе:</t>
  </si>
  <si>
    <t>2.10.2.1</t>
  </si>
  <si>
    <t>2.10.2.1.1</t>
  </si>
  <si>
    <t>2.10.2.1.2</t>
  </si>
  <si>
    <t>2.10.2.2</t>
  </si>
  <si>
    <t>2.10.3</t>
  </si>
  <si>
    <t>Сырье, материалы, запасные части, инструменты</t>
  </si>
  <si>
    <t>2.10.4</t>
  </si>
  <si>
    <t>Прочие материальные расходы</t>
  </si>
  <si>
    <t>2.11</t>
  </si>
  <si>
    <t>Работы и услуги производственного характера всего, в том числе</t>
  </si>
  <si>
    <t>2.11.1</t>
  </si>
  <si>
    <t>2.11.2</t>
  </si>
  <si>
    <t>2.11.3</t>
  </si>
  <si>
    <t>услуги по передаче тепловой энергии</t>
  </si>
  <si>
    <t>2.11.4</t>
  </si>
  <si>
    <t>услуги инфраструктурных организаций (СО, КО, ЦФР, прочие)</t>
  </si>
  <si>
    <t>2.11.5</t>
  </si>
  <si>
    <t>2.12</t>
  </si>
  <si>
    <t>Расходы на оплату труда с учетом единого социального налога</t>
  </si>
  <si>
    <t>2.13</t>
  </si>
  <si>
    <t>Амортизация основных средств</t>
  </si>
  <si>
    <t>2.14</t>
  </si>
  <si>
    <t>Налоги и сборы всего, в том числе</t>
  </si>
  <si>
    <t>2.14.1</t>
  </si>
  <si>
    <t>2.14.2</t>
  </si>
  <si>
    <t>2.15</t>
  </si>
  <si>
    <t>Прочие расходы всего, в том числе</t>
  </si>
  <si>
    <t>2.15.1</t>
  </si>
  <si>
    <t>2.15.2</t>
  </si>
  <si>
    <t>2.15.3</t>
  </si>
  <si>
    <t>2.16</t>
  </si>
  <si>
    <t>2.16.1</t>
  </si>
  <si>
    <t>2.16.2</t>
  </si>
  <si>
    <t>2.16.3</t>
  </si>
  <si>
    <t>Валовая прибыль / убыток (I - II) всего, в том числе</t>
  </si>
  <si>
    <t>Прочие доходы и расходы</t>
  </si>
  <si>
    <t>Внереализационные доходы всего, в том числе</t>
  </si>
  <si>
    <t>Доходы от участия в других организациях</t>
  </si>
  <si>
    <t>Проценты к получению</t>
  </si>
  <si>
    <t>Восстановление резервов всего, в том числе</t>
  </si>
  <si>
    <t>Прочие внереализационные доходы</t>
  </si>
  <si>
    <t>Внереализационные расходы всего, в том числе</t>
  </si>
  <si>
    <t>Расходы, связанные с персоналом</t>
  </si>
  <si>
    <t>Проценты к уплате</t>
  </si>
  <si>
    <t>Создание резервов всего, в том числе</t>
  </si>
  <si>
    <t xml:space="preserve"> по сомнительным долгам</t>
  </si>
  <si>
    <t>Прочие внереализационные расходы</t>
  </si>
  <si>
    <t>Прибыль / убыток до налогообложения (III + IV) всего, в том числе</t>
  </si>
  <si>
    <t>Налог на прибыль и иные аналогичные обязательные платежи всего, в том числе</t>
  </si>
  <si>
    <t>Отложенные налоговые обязательства</t>
  </si>
  <si>
    <t>Чистая прибыль / убыток всего, в том числе</t>
  </si>
  <si>
    <t>15.2.1</t>
  </si>
  <si>
    <t>15.2.2</t>
  </si>
  <si>
    <t>15.2.3</t>
  </si>
  <si>
    <t>15.4</t>
  </si>
  <si>
    <t>Прочие выплаты по финансовой деятельности</t>
  </si>
  <si>
    <t>Сальдо денежных средств по операционной деятельности (X-XI) всего, в том числе</t>
  </si>
  <si>
    <t>16.1</t>
  </si>
  <si>
    <t>16.2</t>
  </si>
  <si>
    <t>16.3</t>
  </si>
  <si>
    <t>16.4</t>
  </si>
  <si>
    <t>16.5</t>
  </si>
  <si>
    <t>16.6</t>
  </si>
  <si>
    <t>16.7</t>
  </si>
  <si>
    <t>16.8</t>
  </si>
  <si>
    <t>16.8.1</t>
  </si>
  <si>
    <t>16.8.2</t>
  </si>
  <si>
    <t>16.9</t>
  </si>
  <si>
    <t xml:space="preserve">Сальдо денежных средств по инвестиционной деятельности всего (XII-XIII), всего в том числе </t>
  </si>
  <si>
    <t>Сальдо денежных средств по инвестиционной деятельности</t>
  </si>
  <si>
    <t>Сальдо денежных средств по финансовой деятельности всего (XIV-XV)</t>
  </si>
  <si>
    <t>Итого сальдо денежных средств по Обществу (XVI+XVII+XVIII+XIX)</t>
  </si>
  <si>
    <t>Дебиторская задолженность на конец периода всего, в том числе</t>
  </si>
  <si>
    <t>23.1.6</t>
  </si>
  <si>
    <t>23.1.1.7</t>
  </si>
  <si>
    <t>Кредиторская задолженность на конец периода, в том числе</t>
  </si>
  <si>
    <t>поставщикам покупной энергии всего, в том числе</t>
  </si>
  <si>
    <t>по оплате услуг на передачу электроэнергии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</si>
  <si>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</si>
  <si>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Уровень оплаты (по видам деятельности)</t>
  </si>
  <si>
    <t>23.3.8</t>
  </si>
  <si>
    <t>22.9.8.1</t>
  </si>
  <si>
    <t>22.9.8.2</t>
  </si>
  <si>
    <t>Объем покупной продукции для реализации</t>
  </si>
  <si>
    <t>Объем отпуска электроэнергии из сети (полезный отпуск) всего, в том числе</t>
  </si>
  <si>
    <t>по прямым потребителям единой (национальной) общероссийской электрической сети/территориальной сетевой организации</t>
  </si>
  <si>
    <t>Объем потерь электроэнергии при ее передаче (распределении)</t>
  </si>
  <si>
    <t>Заявленная / Фактическая мощность всего, в том числе</t>
  </si>
  <si>
    <t>24.3.1</t>
  </si>
  <si>
    <t>ус.ед.</t>
  </si>
  <si>
    <t>Собственная необходимая валовая выручка сетевой компании</t>
  </si>
  <si>
    <t>Собственная необходимая валовая выручка сбытовой организации в части реализация электрической энергии (мощности)</t>
  </si>
  <si>
    <t>Собственная необходимая валовая выручка сбытовой организации в части реализация тепловой энергии (мощности)</t>
  </si>
  <si>
    <t>установленная электрической мощности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</si>
  <si>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электрической мощности электростанций, входящих в Единой энергетической системе России, осуществляющих деятельность по производству электрической энергии и продаваемой на розничном рынке</t>
  </si>
  <si>
    <t xml:space="preserve"> в части управления технологическими режимами </t>
  </si>
  <si>
    <t>Среднесписочная численность работников (без внешних совместителей и работников несписочного состава)</t>
  </si>
  <si>
    <t>чел</t>
  </si>
  <si>
    <t xml:space="preserve">Раздел 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</si>
  <si>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(I+II), в том числе:</t>
  </si>
  <si>
    <t>Собственные средства всего, в том числе</t>
  </si>
  <si>
    <t xml:space="preserve">инвестиционная составляющая в тарифах </t>
  </si>
  <si>
    <t>1.1.1.7.1</t>
  </si>
  <si>
    <t>1.1.1.7.2</t>
  </si>
  <si>
    <t>прибыль от продажи электрической энергии (мощности) по нерегулируемым ценам</t>
  </si>
  <si>
    <t>от технологического присоединения, в том числе:</t>
  </si>
  <si>
    <t>1.1.3.1</t>
  </si>
  <si>
    <t>от технологического присоединения генерации</t>
  </si>
  <si>
    <t>1.1.3.1.а</t>
  </si>
  <si>
    <t>1.1.3.2</t>
  </si>
  <si>
    <t>1.1.3.2.а</t>
  </si>
  <si>
    <t>1.1.4</t>
  </si>
  <si>
    <t>Прочая прибыль</t>
  </si>
  <si>
    <t>Амортизация основных средств всего, в том числе</t>
  </si>
  <si>
    <t>амортизация, учтенная в тарифах всего, в том числе:</t>
  </si>
  <si>
    <t>прочая амортизация</t>
  </si>
  <si>
    <t>Возврат налога на добавленную стоимость</t>
  </si>
  <si>
    <t xml:space="preserve">Прочие собственные средства всего, в том числе: </t>
  </si>
  <si>
    <t>средства допэмиссии</t>
  </si>
  <si>
    <t>Векселя</t>
  </si>
  <si>
    <t>в том числе средства федерального бюджета, недоиспользованные в прошлых периодах</t>
  </si>
  <si>
    <t>потерь электрической энергии</t>
  </si>
  <si>
    <t>7</t>
  </si>
  <si>
    <t>Общества с ограниченной ответственностью "Объединенные региональные электрические сети Карелии"</t>
  </si>
  <si>
    <t>договор оказания услуг по формированию полезного отпуска</t>
  </si>
  <si>
    <t>утверждение регулирующим органом расходов на оплату потерь</t>
  </si>
  <si>
    <t>2021</t>
  </si>
  <si>
    <t>Отчетный год 2021</t>
  </si>
  <si>
    <t>Приказом Министерства строительства, ЖКХ и энергетики Республики Карелия № 165 от 28.05.2021 года</t>
  </si>
  <si>
    <t>Факт 9 месяцев</t>
  </si>
</sst>
</file>

<file path=xl/styles.xml><?xml version="1.0" encoding="utf-8"?>
<styleSheet xmlns="http://schemas.openxmlformats.org/spreadsheetml/2006/main">
  <numFmts count="10">
    <numFmt numFmtId="41" formatCode="_-* #,##0\ _₽_-;\-* #,##0\ _₽_-;_-* &quot;-&quot;\ _₽_-;_-@_-"/>
    <numFmt numFmtId="43" formatCode="_-* #,##0.00\ _₽_-;\-* #,##0.00\ _₽_-;_-* &quot;-&quot;??\ _₽_-;_-@_-"/>
    <numFmt numFmtId="164" formatCode="_-* #,##0_р_._-;\-* #,##0_р_._-;_-* &quot;-&quot;??_р_._-;_-@_-"/>
    <numFmt numFmtId="165" formatCode="_-* #,##0.00_р_._-;\-* #,##0.00_р_._-;_-* &quot;-&quot;??_р_._-;_-@_-"/>
    <numFmt numFmtId="166" formatCode="_-* #,##0.000_р_._-;\-* #,##0.000_р_._-;_-* &quot;-&quot;??_р_._-;_-@_-"/>
    <numFmt numFmtId="167" formatCode="###\ ###\ ###\ ###"/>
    <numFmt numFmtId="168" formatCode="_-* #,##0.00\ _₽_-;\-* #,##0.00\ _₽_-;_-* &quot;-&quot;\ _₽_-;_-@_-"/>
    <numFmt numFmtId="169" formatCode="0.000"/>
    <numFmt numFmtId="170" formatCode="#,##0.00_ ;\-#,##0.00\ "/>
    <numFmt numFmtId="171" formatCode="_-* #,##0.0\ _₽_-;\-* #,##0.0\ _₽_-;_-* &quot;-&quot;\ _₽_-;_-@_-"/>
  </numFmts>
  <fonts count="3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9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10"/>
      <name val="Arial"/>
      <family val="2"/>
    </font>
    <font>
      <sz val="8"/>
      <name val="Tahoma"/>
      <family val="2"/>
    </font>
    <font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b/>
      <sz val="12"/>
      <name val="Times New Roman"/>
      <family val="1"/>
      <charset val="204"/>
    </font>
    <font>
      <i/>
      <sz val="10"/>
      <name val="Times New Roman CYR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0" fontId="18" fillId="0" borderId="0"/>
    <xf numFmtId="0" fontId="1" fillId="0" borderId="0"/>
    <xf numFmtId="0" fontId="2" fillId="0" borderId="0"/>
    <xf numFmtId="0" fontId="2" fillId="0" borderId="0"/>
  </cellStyleXfs>
  <cellXfs count="425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right" vertical="top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49" fontId="5" fillId="0" borderId="2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7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left" vertical="center" wrapText="1"/>
    </xf>
    <xf numFmtId="0" fontId="3" fillId="0" borderId="9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left" vertical="center" wrapText="1"/>
    </xf>
    <xf numFmtId="0" fontId="3" fillId="0" borderId="10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left" vertical="center" wrapText="1"/>
    </xf>
    <xf numFmtId="0" fontId="3" fillId="0" borderId="13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15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/>
    </xf>
    <xf numFmtId="0" fontId="3" fillId="0" borderId="0" xfId="0" applyFont="1"/>
    <xf numFmtId="0" fontId="4" fillId="0" borderId="16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top"/>
    </xf>
    <xf numFmtId="0" fontId="6" fillId="0" borderId="11" xfId="0" applyNumberFormat="1" applyFont="1" applyBorder="1" applyAlignment="1">
      <alignment horizontal="center" vertical="top"/>
    </xf>
    <xf numFmtId="0" fontId="6" fillId="0" borderId="10" xfId="0" applyNumberFormat="1" applyFont="1" applyBorder="1" applyAlignment="1">
      <alignment horizontal="center" vertical="top"/>
    </xf>
    <xf numFmtId="0" fontId="6" fillId="0" borderId="12" xfId="0" applyNumberFormat="1" applyFont="1" applyBorder="1" applyAlignment="1">
      <alignment horizontal="center" vertical="top"/>
    </xf>
    <xf numFmtId="10" fontId="3" fillId="0" borderId="1" xfId="0" applyNumberFormat="1" applyFont="1" applyBorder="1" applyAlignment="1">
      <alignment horizontal="center" vertical="center"/>
    </xf>
    <xf numFmtId="10" fontId="3" fillId="0" borderId="12" xfId="0" applyNumberFormat="1" applyFont="1" applyBorder="1" applyAlignment="1">
      <alignment horizontal="center" vertical="center"/>
    </xf>
    <xf numFmtId="10" fontId="3" fillId="0" borderId="9" xfId="0" applyNumberFormat="1" applyFont="1" applyBorder="1" applyAlignment="1">
      <alignment horizontal="center" vertical="center"/>
    </xf>
    <xf numFmtId="10" fontId="3" fillId="0" borderId="15" xfId="0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64" fontId="10" fillId="0" borderId="1" xfId="1" applyNumberFormat="1" applyFont="1" applyFill="1" applyBorder="1" applyAlignment="1">
      <alignment horizontal="center" vertical="center"/>
    </xf>
    <xf numFmtId="41" fontId="10" fillId="0" borderId="1" xfId="0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5" fontId="4" fillId="0" borderId="0" xfId="0" applyNumberFormat="1" applyFont="1" applyBorder="1" applyAlignment="1">
      <alignment horizontal="left"/>
    </xf>
    <xf numFmtId="166" fontId="4" fillId="0" borderId="0" xfId="0" applyNumberFormat="1" applyFont="1" applyBorder="1" applyAlignment="1">
      <alignment horizontal="left"/>
    </xf>
    <xf numFmtId="41" fontId="8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 wrapText="1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8" xfId="3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 wrapText="1"/>
    </xf>
    <xf numFmtId="49" fontId="8" fillId="0" borderId="10" xfId="0" applyNumberFormat="1" applyFont="1" applyFill="1" applyBorder="1" applyAlignment="1">
      <alignment horizontal="center" vertical="center"/>
    </xf>
    <xf numFmtId="0" fontId="8" fillId="0" borderId="11" xfId="3" applyFont="1" applyFill="1" applyBorder="1" applyAlignment="1">
      <alignment horizontal="center" vertical="center"/>
    </xf>
    <xf numFmtId="49" fontId="12" fillId="0" borderId="37" xfId="0" applyNumberFormat="1" applyFont="1" applyFill="1" applyBorder="1" applyAlignment="1">
      <alignment horizontal="center" vertical="center"/>
    </xf>
    <xf numFmtId="0" fontId="12" fillId="0" borderId="33" xfId="3" applyFont="1" applyFill="1" applyBorder="1" applyAlignment="1">
      <alignment horizontal="center" vertical="center"/>
    </xf>
    <xf numFmtId="0" fontId="8" fillId="0" borderId="21" xfId="3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0" fontId="8" fillId="0" borderId="27" xfId="3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4" fillId="0" borderId="0" xfId="0" applyNumberFormat="1" applyFont="1" applyBorder="1" applyAlignment="1">
      <alignment horizontal="left"/>
    </xf>
    <xf numFmtId="0" fontId="15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0" fontId="16" fillId="0" borderId="0" xfId="0" applyNumberFormat="1" applyFont="1" applyBorder="1" applyAlignment="1">
      <alignment horizontal="left"/>
    </xf>
    <xf numFmtId="0" fontId="14" fillId="0" borderId="16" xfId="0" applyNumberFormat="1" applyFont="1" applyBorder="1" applyAlignment="1">
      <alignment horizontal="center" vertical="center"/>
    </xf>
    <xf numFmtId="0" fontId="17" fillId="0" borderId="17" xfId="0" applyNumberFormat="1" applyFont="1" applyBorder="1" applyAlignment="1">
      <alignment horizontal="center" vertical="top"/>
    </xf>
    <xf numFmtId="0" fontId="9" fillId="0" borderId="5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9" fillId="0" borderId="13" xfId="0" applyNumberFormat="1" applyFont="1" applyBorder="1" applyAlignment="1">
      <alignment horizontal="center" vertical="center"/>
    </xf>
    <xf numFmtId="0" fontId="17" fillId="0" borderId="18" xfId="0" applyNumberFormat="1" applyFont="1" applyBorder="1" applyAlignment="1">
      <alignment horizontal="center" vertical="top"/>
    </xf>
    <xf numFmtId="0" fontId="9" fillId="0" borderId="10" xfId="0" applyNumberFormat="1" applyFont="1" applyBorder="1" applyAlignment="1">
      <alignment horizontal="center" vertical="center"/>
    </xf>
    <xf numFmtId="167" fontId="19" fillId="0" borderId="39" xfId="4" applyNumberFormat="1" applyFont="1" applyFill="1" applyBorder="1" applyAlignment="1" applyProtection="1">
      <alignment horizontal="right" vertical="center"/>
    </xf>
    <xf numFmtId="49" fontId="8" fillId="2" borderId="0" xfId="3" applyNumberFormat="1" applyFont="1" applyFill="1" applyAlignment="1">
      <alignment horizontal="center" vertical="center"/>
    </xf>
    <xf numFmtId="0" fontId="2" fillId="2" borderId="0" xfId="3" applyFont="1" applyFill="1" applyAlignment="1">
      <alignment wrapText="1"/>
    </xf>
    <xf numFmtId="0" fontId="8" fillId="2" borderId="0" xfId="3" applyFont="1" applyFill="1" applyAlignment="1">
      <alignment horizontal="center" vertical="center" wrapText="1"/>
    </xf>
    <xf numFmtId="0" fontId="2" fillId="2" borderId="0" xfId="3" applyFont="1" applyFill="1"/>
    <xf numFmtId="0" fontId="2" fillId="0" borderId="0" xfId="3" applyFont="1" applyFill="1"/>
    <xf numFmtId="0" fontId="20" fillId="2" borderId="0" xfId="5" applyFont="1" applyFill="1" applyAlignment="1">
      <alignment horizontal="right" vertical="center"/>
    </xf>
    <xf numFmtId="0" fontId="20" fillId="2" borderId="0" xfId="5" applyFont="1" applyFill="1" applyAlignment="1">
      <alignment vertical="center"/>
    </xf>
    <xf numFmtId="0" fontId="22" fillId="2" borderId="0" xfId="5" applyFont="1" applyFill="1" applyAlignment="1">
      <alignment horizontal="center" vertical="top"/>
    </xf>
    <xf numFmtId="0" fontId="20" fillId="2" borderId="0" xfId="5" applyFont="1" applyFill="1" applyAlignment="1">
      <alignment horizontal="justify" vertical="center"/>
    </xf>
    <xf numFmtId="0" fontId="2" fillId="2" borderId="0" xfId="3" applyFont="1" applyFill="1" applyAlignment="1">
      <alignment shrinkToFit="1"/>
    </xf>
    <xf numFmtId="0" fontId="26" fillId="2" borderId="40" xfId="3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2" fillId="2" borderId="8" xfId="3" applyFont="1" applyFill="1" applyBorder="1" applyAlignment="1">
      <alignment horizontal="center" vertical="center" wrapText="1"/>
    </xf>
    <xf numFmtId="49" fontId="27" fillId="2" borderId="10" xfId="3" applyNumberFormat="1" applyFont="1" applyFill="1" applyBorder="1" applyAlignment="1">
      <alignment horizontal="center" vertical="center"/>
    </xf>
    <xf numFmtId="0" fontId="27" fillId="2" borderId="12" xfId="3" applyFont="1" applyFill="1" applyBorder="1" applyAlignment="1">
      <alignment horizontal="center" vertical="center" wrapText="1"/>
    </xf>
    <xf numFmtId="0" fontId="27" fillId="2" borderId="11" xfId="3" applyFont="1" applyFill="1" applyBorder="1" applyAlignment="1">
      <alignment horizontal="center" vertical="center" wrapText="1"/>
    </xf>
    <xf numFmtId="0" fontId="2" fillId="2" borderId="0" xfId="3" applyFont="1" applyFill="1" applyAlignment="1">
      <alignment vertical="center" shrinkToFit="1"/>
    </xf>
    <xf numFmtId="0" fontId="2" fillId="2" borderId="0" xfId="3" applyFont="1" applyFill="1" applyAlignment="1">
      <alignment vertical="center"/>
    </xf>
    <xf numFmtId="49" fontId="12" fillId="0" borderId="37" xfId="5" applyNumberFormat="1" applyFont="1" applyFill="1" applyBorder="1" applyAlignment="1">
      <alignment horizontal="center" vertical="center"/>
    </xf>
    <xf numFmtId="0" fontId="26" fillId="0" borderId="40" xfId="5" applyFont="1" applyFill="1" applyBorder="1" applyAlignment="1">
      <alignment vertical="center" wrapText="1"/>
    </xf>
    <xf numFmtId="41" fontId="12" fillId="0" borderId="37" xfId="5" applyNumberFormat="1" applyFont="1" applyFill="1" applyBorder="1" applyAlignment="1">
      <alignment horizontal="center" vertical="center"/>
    </xf>
    <xf numFmtId="41" fontId="12" fillId="0" borderId="40" xfId="5" applyNumberFormat="1" applyFont="1" applyFill="1" applyBorder="1" applyAlignment="1">
      <alignment horizontal="center" vertical="center"/>
    </xf>
    <xf numFmtId="41" fontId="12" fillId="0" borderId="41" xfId="5" applyNumberFormat="1" applyFont="1" applyFill="1" applyBorder="1" applyAlignment="1">
      <alignment horizontal="center" vertical="center"/>
    </xf>
    <xf numFmtId="41" fontId="2" fillId="2" borderId="0" xfId="3" applyNumberFormat="1" applyFont="1" applyFill="1"/>
    <xf numFmtId="0" fontId="26" fillId="2" borderId="0" xfId="3" applyFont="1" applyFill="1" applyAlignment="1">
      <alignment vertical="center" shrinkToFit="1"/>
    </xf>
    <xf numFmtId="0" fontId="26" fillId="2" borderId="0" xfId="3" applyFont="1" applyFill="1" applyAlignment="1">
      <alignment vertical="center"/>
    </xf>
    <xf numFmtId="49" fontId="8" fillId="0" borderId="7" xfId="5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41" fontId="8" fillId="0" borderId="7" xfId="5" applyNumberFormat="1" applyFont="1" applyFill="1" applyBorder="1" applyAlignment="1">
      <alignment horizontal="center" vertical="center"/>
    </xf>
    <xf numFmtId="41" fontId="8" fillId="0" borderId="1" xfId="5" applyNumberFormat="1" applyFont="1" applyFill="1" applyBorder="1" applyAlignment="1">
      <alignment horizontal="center" vertical="center"/>
    </xf>
    <xf numFmtId="41" fontId="12" fillId="0" borderId="1" xfId="5" applyNumberFormat="1" applyFont="1" applyFill="1" applyBorder="1" applyAlignment="1">
      <alignment horizontal="center" vertical="center"/>
    </xf>
    <xf numFmtId="41" fontId="12" fillId="0" borderId="8" xfId="5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3"/>
    </xf>
    <xf numFmtId="49" fontId="12" fillId="0" borderId="7" xfId="5" applyNumberFormat="1" applyFont="1" applyFill="1" applyBorder="1" applyAlignment="1">
      <alignment horizontal="center" vertical="center"/>
    </xf>
    <xf numFmtId="0" fontId="26" fillId="0" borderId="1" xfId="5" applyFont="1" applyFill="1" applyBorder="1" applyAlignment="1">
      <alignment vertical="center" wrapText="1"/>
    </xf>
    <xf numFmtId="0" fontId="12" fillId="0" borderId="21" xfId="3" applyFont="1" applyFill="1" applyBorder="1" applyAlignment="1">
      <alignment horizontal="center" vertical="center"/>
    </xf>
    <xf numFmtId="41" fontId="12" fillId="0" borderId="7" xfId="5" applyNumberFormat="1" applyFont="1" applyFill="1" applyBorder="1" applyAlignment="1">
      <alignment horizontal="center" vertical="center"/>
    </xf>
    <xf numFmtId="41" fontId="26" fillId="2" borderId="0" xfId="3" applyNumberFormat="1" applyFont="1" applyFill="1" applyAlignment="1">
      <alignment vertical="center"/>
    </xf>
    <xf numFmtId="41" fontId="1" fillId="0" borderId="7" xfId="5" applyNumberFormat="1" applyFill="1" applyBorder="1"/>
    <xf numFmtId="41" fontId="1" fillId="0" borderId="1" xfId="5" applyNumberFormat="1" applyFill="1" applyBorder="1"/>
    <xf numFmtId="0" fontId="2" fillId="0" borderId="1" xfId="5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wrapText="1" indent="5"/>
    </xf>
    <xf numFmtId="0" fontId="2" fillId="0" borderId="1" xfId="5" applyFont="1" applyFill="1" applyBorder="1" applyAlignment="1">
      <alignment horizontal="left" vertical="center" wrapText="1" indent="7"/>
    </xf>
    <xf numFmtId="0" fontId="2" fillId="0" borderId="1" xfId="3" applyFont="1" applyFill="1" applyBorder="1" applyAlignment="1">
      <alignment horizontal="left" vertical="center" wrapText="1" indent="3"/>
    </xf>
    <xf numFmtId="0" fontId="2" fillId="0" borderId="0" xfId="3" applyFont="1" applyFill="1" applyAlignment="1">
      <alignment vertical="center"/>
    </xf>
    <xf numFmtId="0" fontId="2" fillId="0" borderId="15" xfId="3" applyFont="1" applyFill="1" applyBorder="1" applyAlignment="1">
      <alignment horizontal="left" vertical="center" indent="3"/>
    </xf>
    <xf numFmtId="49" fontId="8" fillId="0" borderId="37" xfId="5" applyNumberFormat="1" applyFont="1" applyFill="1" applyBorder="1" applyAlignment="1">
      <alignment horizontal="center" vertical="center"/>
    </xf>
    <xf numFmtId="0" fontId="2" fillId="0" borderId="40" xfId="5" applyFont="1" applyFill="1" applyBorder="1" applyAlignment="1">
      <alignment horizontal="left" vertical="center" wrapText="1" indent="1"/>
    </xf>
    <xf numFmtId="0" fontId="8" fillId="0" borderId="33" xfId="3" applyFont="1" applyFill="1" applyBorder="1" applyAlignment="1">
      <alignment horizontal="center" vertical="center"/>
    </xf>
    <xf numFmtId="49" fontId="8" fillId="0" borderId="10" xfId="5" applyNumberFormat="1" applyFont="1" applyFill="1" applyBorder="1" applyAlignment="1">
      <alignment horizontal="center" vertical="center"/>
    </xf>
    <xf numFmtId="0" fontId="2" fillId="0" borderId="12" xfId="3" applyFont="1" applyFill="1" applyBorder="1" applyAlignment="1">
      <alignment horizontal="left" vertical="center" indent="3"/>
    </xf>
    <xf numFmtId="0" fontId="8" fillId="0" borderId="23" xfId="3" applyFont="1" applyFill="1" applyBorder="1" applyAlignment="1">
      <alignment horizontal="center" vertical="center"/>
    </xf>
    <xf numFmtId="49" fontId="12" fillId="0" borderId="5" xfId="5" applyNumberFormat="1" applyFont="1" applyFill="1" applyBorder="1" applyAlignment="1">
      <alignment horizontal="center" vertical="center"/>
    </xf>
    <xf numFmtId="0" fontId="26" fillId="0" borderId="43" xfId="5" applyFont="1" applyFill="1" applyBorder="1" applyAlignment="1">
      <alignment vertical="center" wrapText="1"/>
    </xf>
    <xf numFmtId="0" fontId="12" fillId="0" borderId="25" xfId="3" applyFont="1" applyFill="1" applyBorder="1" applyAlignment="1">
      <alignment horizontal="center" vertical="center"/>
    </xf>
    <xf numFmtId="49" fontId="8" fillId="0" borderId="13" xfId="5" applyNumberFormat="1" applyFont="1" applyFill="1" applyBorder="1" applyAlignment="1">
      <alignment horizontal="center" vertical="center"/>
    </xf>
    <xf numFmtId="0" fontId="2" fillId="0" borderId="15" xfId="3" applyFont="1" applyFill="1" applyBorder="1" applyAlignment="1">
      <alignment horizontal="left" vertical="center" indent="1"/>
    </xf>
    <xf numFmtId="0" fontId="12" fillId="0" borderId="41" xfId="3" applyFont="1" applyFill="1" applyBorder="1" applyAlignment="1">
      <alignment horizontal="center" vertical="center"/>
    </xf>
    <xf numFmtId="41" fontId="12" fillId="0" borderId="16" xfId="5" applyNumberFormat="1" applyFont="1" applyFill="1" applyBorder="1" applyAlignment="1">
      <alignment horizontal="center" vertical="center"/>
    </xf>
    <xf numFmtId="41" fontId="1" fillId="0" borderId="16" xfId="5" applyNumberFormat="1" applyFill="1" applyBorder="1"/>
    <xf numFmtId="0" fontId="2" fillId="0" borderId="12" xfId="5" applyFont="1" applyFill="1" applyBorder="1" applyAlignment="1">
      <alignment horizontal="left" vertical="center" wrapText="1" indent="1"/>
    </xf>
    <xf numFmtId="0" fontId="2" fillId="0" borderId="15" xfId="5" applyFont="1" applyFill="1" applyBorder="1" applyAlignment="1">
      <alignment horizontal="left" vertical="center" wrapText="1" indent="1"/>
    </xf>
    <xf numFmtId="41" fontId="8" fillId="0" borderId="13" xfId="5" applyNumberFormat="1" applyFont="1" applyFill="1" applyBorder="1" applyAlignment="1">
      <alignment horizontal="center" vertical="center"/>
    </xf>
    <xf numFmtId="41" fontId="8" fillId="0" borderId="15" xfId="5" applyNumberFormat="1" applyFont="1" applyFill="1" applyBorder="1" applyAlignment="1">
      <alignment horizontal="center" vertical="center"/>
    </xf>
    <xf numFmtId="41" fontId="12" fillId="0" borderId="15" xfId="5" applyNumberFormat="1" applyFont="1" applyFill="1" applyBorder="1" applyAlignment="1">
      <alignment horizontal="center" vertical="center"/>
    </xf>
    <xf numFmtId="41" fontId="12" fillId="0" borderId="14" xfId="5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0" fontId="1" fillId="0" borderId="1" xfId="5" applyFill="1" applyBorder="1"/>
    <xf numFmtId="0" fontId="2" fillId="2" borderId="0" xfId="3" applyFont="1" applyFill="1" applyBorder="1" applyAlignment="1">
      <alignment vertical="center"/>
    </xf>
    <xf numFmtId="41" fontId="8" fillId="0" borderId="0" xfId="5" applyNumberFormat="1" applyFont="1" applyFill="1" applyBorder="1" applyAlignment="1">
      <alignment horizontal="center" vertical="center"/>
    </xf>
    <xf numFmtId="3" fontId="1" fillId="0" borderId="1" xfId="5" applyNumberFormat="1" applyFill="1" applyBorder="1"/>
    <xf numFmtId="9" fontId="8" fillId="0" borderId="1" xfId="5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2" fillId="0" borderId="12" xfId="3" applyFont="1" applyFill="1" applyBorder="1" applyAlignment="1">
      <alignment horizontal="left" vertical="center" indent="5"/>
    </xf>
    <xf numFmtId="0" fontId="8" fillId="0" borderId="12" xfId="3" applyFont="1" applyFill="1" applyBorder="1" applyAlignment="1">
      <alignment horizontal="center" vertical="center"/>
    </xf>
    <xf numFmtId="0" fontId="1" fillId="0" borderId="12" xfId="5" applyFill="1" applyBorder="1"/>
    <xf numFmtId="41" fontId="12" fillId="0" borderId="12" xfId="5" applyNumberFormat="1" applyFont="1" applyFill="1" applyBorder="1" applyAlignment="1">
      <alignment horizontal="center" vertical="center"/>
    </xf>
    <xf numFmtId="41" fontId="12" fillId="0" borderId="11" xfId="5" applyNumberFormat="1" applyFont="1" applyFill="1" applyBorder="1" applyAlignment="1">
      <alignment horizontal="center" vertical="center"/>
    </xf>
    <xf numFmtId="0" fontId="1" fillId="0" borderId="1" xfId="5" applyFill="1" applyBorder="1" applyAlignment="1">
      <alignment horizontal="center" vertical="center"/>
    </xf>
    <xf numFmtId="0" fontId="1" fillId="0" borderId="8" xfId="5" applyFill="1" applyBorder="1" applyAlignment="1">
      <alignment horizontal="center" vertical="center"/>
    </xf>
    <xf numFmtId="168" fontId="8" fillId="0" borderId="16" xfId="5" applyNumberFormat="1" applyFont="1" applyFill="1" applyBorder="1" applyAlignment="1">
      <alignment horizontal="center" vertical="center"/>
    </xf>
    <xf numFmtId="0" fontId="26" fillId="2" borderId="0" xfId="3" applyFont="1" applyFill="1" applyAlignment="1">
      <alignment shrinkToFit="1"/>
    </xf>
    <xf numFmtId="0" fontId="26" fillId="2" borderId="0" xfId="3" applyFont="1" applyFill="1"/>
    <xf numFmtId="3" fontId="1" fillId="0" borderId="16" xfId="5" applyNumberFormat="1" applyFill="1" applyBorder="1"/>
    <xf numFmtId="0" fontId="1" fillId="0" borderId="8" xfId="5" applyFill="1" applyBorder="1"/>
    <xf numFmtId="3" fontId="1" fillId="0" borderId="16" xfId="5" applyNumberFormat="1" applyFill="1" applyBorder="1" applyAlignment="1">
      <alignment horizontal="center" vertical="center"/>
    </xf>
    <xf numFmtId="0" fontId="26" fillId="0" borderId="9" xfId="5" applyFont="1" applyFill="1" applyBorder="1" applyAlignment="1">
      <alignment vertical="center" wrapText="1"/>
    </xf>
    <xf numFmtId="0" fontId="12" fillId="0" borderId="6" xfId="3" applyFont="1" applyFill="1" applyBorder="1" applyAlignment="1">
      <alignment horizontal="center" vertical="center"/>
    </xf>
    <xf numFmtId="3" fontId="1" fillId="0" borderId="26" xfId="5" applyNumberFormat="1" applyFill="1" applyBorder="1" applyAlignment="1">
      <alignment horizontal="center" vertical="center"/>
    </xf>
    <xf numFmtId="0" fontId="1" fillId="0" borderId="9" xfId="5" applyFill="1" applyBorder="1" applyAlignment="1">
      <alignment horizontal="center" vertical="center"/>
    </xf>
    <xf numFmtId="0" fontId="1" fillId="0" borderId="6" xfId="5" applyFill="1" applyBorder="1" applyAlignment="1">
      <alignment horizontal="center" vertical="center"/>
    </xf>
    <xf numFmtId="43" fontId="1" fillId="0" borderId="9" xfId="5" applyNumberFormat="1" applyFill="1" applyBorder="1" applyAlignment="1">
      <alignment horizontal="center" vertical="center"/>
    </xf>
    <xf numFmtId="41" fontId="8" fillId="0" borderId="47" xfId="5" applyNumberFormat="1" applyFont="1" applyFill="1" applyBorder="1" applyAlignment="1">
      <alignment horizontal="center" vertical="center"/>
    </xf>
    <xf numFmtId="41" fontId="8" fillId="0" borderId="16" xfId="5" applyNumberFormat="1" applyFont="1" applyFill="1" applyBorder="1" applyAlignment="1">
      <alignment horizontal="center" vertical="center"/>
    </xf>
    <xf numFmtId="0" fontId="12" fillId="0" borderId="8" xfId="3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/>
    </xf>
    <xf numFmtId="49" fontId="8" fillId="2" borderId="7" xfId="5" applyNumberFormat="1" applyFont="1" applyFill="1" applyBorder="1" applyAlignment="1">
      <alignment horizontal="center" vertical="center"/>
    </xf>
    <xf numFmtId="0" fontId="2" fillId="2" borderId="1" xfId="5" applyFont="1" applyFill="1" applyBorder="1" applyAlignment="1">
      <alignment horizontal="left" vertical="center" wrapText="1" indent="1"/>
    </xf>
    <xf numFmtId="0" fontId="8" fillId="2" borderId="8" xfId="3" applyFont="1" applyFill="1" applyBorder="1" applyAlignment="1">
      <alignment horizontal="center" vertical="center"/>
    </xf>
    <xf numFmtId="0" fontId="1" fillId="2" borderId="1" xfId="5" applyFill="1" applyBorder="1"/>
    <xf numFmtId="0" fontId="1" fillId="2" borderId="8" xfId="5" applyFill="1" applyBorder="1"/>
    <xf numFmtId="0" fontId="2" fillId="2" borderId="1" xfId="3" applyFont="1" applyFill="1" applyBorder="1" applyAlignment="1">
      <alignment horizontal="left" vertical="center" wrapText="1" indent="3"/>
    </xf>
    <xf numFmtId="0" fontId="1" fillId="2" borderId="15" xfId="5" applyFill="1" applyBorder="1"/>
    <xf numFmtId="0" fontId="1" fillId="0" borderId="15" xfId="5" applyFill="1" applyBorder="1"/>
    <xf numFmtId="0" fontId="1" fillId="2" borderId="14" xfId="5" applyFill="1" applyBorder="1"/>
    <xf numFmtId="49" fontId="12" fillId="2" borderId="10" xfId="5" applyNumberFormat="1" applyFont="1" applyFill="1" applyBorder="1" applyAlignment="1">
      <alignment horizontal="center" vertical="center"/>
    </xf>
    <xf numFmtId="0" fontId="26" fillId="2" borderId="12" xfId="5" applyFont="1" applyFill="1" applyBorder="1" applyAlignment="1">
      <alignment vertical="center" wrapText="1"/>
    </xf>
    <xf numFmtId="0" fontId="12" fillId="2" borderId="11" xfId="3" applyFont="1" applyFill="1" applyBorder="1" applyAlignment="1">
      <alignment horizontal="center" vertical="center"/>
    </xf>
    <xf numFmtId="168" fontId="12" fillId="2" borderId="18" xfId="5" applyNumberFormat="1" applyFont="1" applyFill="1" applyBorder="1" applyAlignment="1">
      <alignment horizontal="center" vertical="center"/>
    </xf>
    <xf numFmtId="168" fontId="12" fillId="0" borderId="18" xfId="5" applyNumberFormat="1" applyFont="1" applyFill="1" applyBorder="1" applyAlignment="1">
      <alignment horizontal="center" vertical="center"/>
    </xf>
    <xf numFmtId="168" fontId="12" fillId="2" borderId="48" xfId="5" applyNumberFormat="1" applyFont="1" applyFill="1" applyBorder="1" applyAlignment="1">
      <alignment horizontal="center" vertical="center"/>
    </xf>
    <xf numFmtId="0" fontId="12" fillId="2" borderId="6" xfId="3" applyFont="1" applyFill="1" applyBorder="1" applyAlignment="1">
      <alignment horizontal="center" vertical="center"/>
    </xf>
    <xf numFmtId="169" fontId="12" fillId="2" borderId="16" xfId="5" applyNumberFormat="1" applyFont="1" applyFill="1" applyBorder="1" applyAlignment="1">
      <alignment horizontal="center" vertical="center"/>
    </xf>
    <xf numFmtId="49" fontId="12" fillId="2" borderId="7" xfId="5" applyNumberFormat="1" applyFont="1" applyFill="1" applyBorder="1" applyAlignment="1">
      <alignment horizontal="center" vertical="center"/>
    </xf>
    <xf numFmtId="0" fontId="26" fillId="2" borderId="1" xfId="5" applyFont="1" applyFill="1" applyBorder="1" applyAlignment="1">
      <alignment vertical="center"/>
    </xf>
    <xf numFmtId="0" fontId="12" fillId="2" borderId="8" xfId="3" applyFont="1" applyFill="1" applyBorder="1" applyAlignment="1">
      <alignment horizontal="center" vertical="center"/>
    </xf>
    <xf numFmtId="170" fontId="12" fillId="2" borderId="16" xfId="5" applyNumberFormat="1" applyFont="1" applyFill="1" applyBorder="1" applyAlignment="1">
      <alignment horizontal="center" vertical="center"/>
    </xf>
    <xf numFmtId="169" fontId="8" fillId="2" borderId="16" xfId="5" applyNumberFormat="1" applyFont="1" applyFill="1" applyBorder="1" applyAlignment="1">
      <alignment horizontal="center" vertical="center"/>
    </xf>
    <xf numFmtId="0" fontId="2" fillId="2" borderId="1" xfId="3" applyFont="1" applyFill="1" applyBorder="1" applyAlignment="1">
      <alignment horizontal="left" vertical="center" wrapText="1" indent="5"/>
    </xf>
    <xf numFmtId="164" fontId="2" fillId="0" borderId="1" xfId="3" applyNumberFormat="1" applyFont="1" applyFill="1" applyBorder="1" applyAlignment="1">
      <alignment horizontal="left" vertical="center" wrapText="1"/>
    </xf>
    <xf numFmtId="164" fontId="2" fillId="0" borderId="8" xfId="3" applyNumberFormat="1" applyFont="1" applyFill="1" applyBorder="1" applyAlignment="1">
      <alignment horizontal="left" vertical="center" wrapText="1"/>
    </xf>
    <xf numFmtId="169" fontId="8" fillId="0" borderId="16" xfId="5" applyNumberFormat="1" applyFont="1" applyFill="1" applyBorder="1" applyAlignment="1">
      <alignment horizontal="center" vertical="center"/>
    </xf>
    <xf numFmtId="169" fontId="8" fillId="0" borderId="47" xfId="5" applyNumberFormat="1" applyFont="1" applyFill="1" applyBorder="1" applyAlignment="1">
      <alignment horizontal="center" vertical="center"/>
    </xf>
    <xf numFmtId="0" fontId="2" fillId="2" borderId="1" xfId="3" applyFont="1" applyFill="1" applyBorder="1" applyAlignment="1">
      <alignment horizontal="left" vertical="center" indent="7"/>
    </xf>
    <xf numFmtId="0" fontId="2" fillId="2" borderId="1" xfId="5" applyFont="1" applyFill="1" applyBorder="1" applyAlignment="1">
      <alignment horizontal="left" vertical="center" wrapText="1" indent="7"/>
    </xf>
    <xf numFmtId="169" fontId="8" fillId="2" borderId="47" xfId="5" applyNumberFormat="1" applyFont="1" applyFill="1" applyBorder="1" applyAlignment="1">
      <alignment horizontal="center" vertical="center"/>
    </xf>
    <xf numFmtId="169" fontId="2" fillId="2" borderId="1" xfId="3" applyNumberFormat="1" applyFont="1" applyFill="1" applyBorder="1" applyAlignment="1">
      <alignment horizontal="left" vertical="center" wrapText="1"/>
    </xf>
    <xf numFmtId="169" fontId="2" fillId="0" borderId="1" xfId="3" applyNumberFormat="1" applyFont="1" applyFill="1" applyBorder="1" applyAlignment="1">
      <alignment horizontal="left" vertical="center" wrapText="1"/>
    </xf>
    <xf numFmtId="0" fontId="28" fillId="2" borderId="0" xfId="6" applyFont="1" applyFill="1" applyAlignment="1">
      <alignment vertical="center" wrapText="1"/>
    </xf>
    <xf numFmtId="0" fontId="20" fillId="2" borderId="0" xfId="5" applyFont="1" applyFill="1" applyAlignment="1">
      <alignment horizontal="justify" shrinkToFit="1"/>
    </xf>
    <xf numFmtId="0" fontId="29" fillId="2" borderId="0" xfId="7" applyFont="1" applyFill="1" applyAlignment="1">
      <alignment vertical="center"/>
    </xf>
    <xf numFmtId="169" fontId="12" fillId="0" borderId="16" xfId="5" applyNumberFormat="1" applyFont="1" applyFill="1" applyBorder="1" applyAlignment="1">
      <alignment horizontal="center" vertical="center"/>
    </xf>
    <xf numFmtId="169" fontId="12" fillId="2" borderId="47" xfId="5" applyNumberFormat="1" applyFont="1" applyFill="1" applyBorder="1" applyAlignment="1">
      <alignment horizontal="center" vertical="center"/>
    </xf>
    <xf numFmtId="49" fontId="8" fillId="2" borderId="10" xfId="5" applyNumberFormat="1" applyFont="1" applyFill="1" applyBorder="1" applyAlignment="1">
      <alignment horizontal="center" vertical="center"/>
    </xf>
    <xf numFmtId="0" fontId="2" fillId="2" borderId="12" xfId="5" applyFont="1" applyFill="1" applyBorder="1" applyAlignment="1">
      <alignment horizontal="left" vertical="center" wrapText="1" indent="1"/>
    </xf>
    <xf numFmtId="0" fontId="8" fillId="2" borderId="11" xfId="3" applyFont="1" applyFill="1" applyBorder="1" applyAlignment="1">
      <alignment horizontal="center" vertical="center"/>
    </xf>
    <xf numFmtId="165" fontId="2" fillId="2" borderId="12" xfId="3" applyNumberFormat="1" applyFont="1" applyFill="1" applyBorder="1" applyAlignment="1">
      <alignment horizontal="left" vertical="center" wrapText="1"/>
    </xf>
    <xf numFmtId="165" fontId="2" fillId="0" borderId="12" xfId="3" applyNumberFormat="1" applyFont="1" applyFill="1" applyBorder="1" applyAlignment="1">
      <alignment horizontal="left" vertical="center" wrapText="1"/>
    </xf>
    <xf numFmtId="41" fontId="8" fillId="2" borderId="18" xfId="5" applyNumberFormat="1" applyFont="1" applyFill="1" applyBorder="1" applyAlignment="1">
      <alignment horizontal="center" vertical="center"/>
    </xf>
    <xf numFmtId="41" fontId="8" fillId="2" borderId="48" xfId="5" applyNumberFormat="1" applyFont="1" applyFill="1" applyBorder="1" applyAlignment="1">
      <alignment horizontal="center" vertical="center"/>
    </xf>
    <xf numFmtId="41" fontId="2" fillId="0" borderId="0" xfId="0" applyNumberFormat="1" applyFont="1" applyBorder="1" applyAlignment="1">
      <alignment horizontal="left"/>
    </xf>
    <xf numFmtId="49" fontId="12" fillId="0" borderId="1" xfId="5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left"/>
    </xf>
    <xf numFmtId="49" fontId="8" fillId="0" borderId="1" xfId="5" applyNumberFormat="1" applyFont="1" applyFill="1" applyBorder="1" applyAlignment="1">
      <alignment horizontal="center" vertical="center"/>
    </xf>
    <xf numFmtId="41" fontId="8" fillId="0" borderId="1" xfId="0" applyNumberFormat="1" applyFont="1" applyBorder="1" applyAlignment="1">
      <alignment horizontal="left"/>
    </xf>
    <xf numFmtId="0" fontId="12" fillId="2" borderId="25" xfId="3" applyFont="1" applyFill="1" applyBorder="1" applyAlignment="1">
      <alignment horizontal="center" vertical="center"/>
    </xf>
    <xf numFmtId="0" fontId="12" fillId="2" borderId="21" xfId="3" applyFont="1" applyFill="1" applyBorder="1" applyAlignment="1">
      <alignment horizontal="center" vertical="center"/>
    </xf>
    <xf numFmtId="0" fontId="8" fillId="2" borderId="21" xfId="3" applyFont="1" applyFill="1" applyBorder="1" applyAlignment="1">
      <alignment horizontal="center" vertical="center"/>
    </xf>
    <xf numFmtId="0" fontId="8" fillId="2" borderId="23" xfId="3" applyFont="1" applyFill="1" applyBorder="1" applyAlignment="1">
      <alignment horizontal="center" vertical="center"/>
    </xf>
    <xf numFmtId="0" fontId="11" fillId="0" borderId="21" xfId="5" applyFont="1" applyFill="1" applyBorder="1" applyAlignment="1">
      <alignment horizontal="center" vertical="center"/>
    </xf>
    <xf numFmtId="0" fontId="12" fillId="2" borderId="23" xfId="3" applyFont="1" applyFill="1" applyBorder="1" applyAlignment="1">
      <alignment horizontal="center" vertical="center"/>
    </xf>
    <xf numFmtId="41" fontId="8" fillId="0" borderId="1" xfId="0" applyNumberFormat="1" applyFont="1" applyFill="1" applyBorder="1" applyAlignment="1">
      <alignment horizontal="left"/>
    </xf>
    <xf numFmtId="9" fontId="8" fillId="0" borderId="1" xfId="2" applyFont="1" applyBorder="1" applyAlignment="1">
      <alignment horizontal="center"/>
    </xf>
    <xf numFmtId="9" fontId="8" fillId="0" borderId="0" xfId="2" applyFont="1" applyBorder="1" applyAlignment="1">
      <alignment horizontal="center"/>
    </xf>
    <xf numFmtId="9" fontId="8" fillId="0" borderId="1" xfId="2" applyFont="1" applyBorder="1" applyAlignment="1">
      <alignment horizontal="center" vertical="center" wrapText="1"/>
    </xf>
    <xf numFmtId="0" fontId="2" fillId="0" borderId="15" xfId="3" applyFont="1" applyFill="1" applyBorder="1" applyAlignment="1">
      <alignment horizontal="left" vertical="center" indent="5"/>
    </xf>
    <xf numFmtId="0" fontId="8" fillId="0" borderId="15" xfId="3" applyFont="1" applyFill="1" applyBorder="1" applyAlignment="1">
      <alignment horizontal="center" vertical="center"/>
    </xf>
    <xf numFmtId="0" fontId="2" fillId="0" borderId="15" xfId="0" applyNumberFormat="1" applyFont="1" applyBorder="1" applyAlignment="1">
      <alignment horizontal="left"/>
    </xf>
    <xf numFmtId="0" fontId="2" fillId="0" borderId="9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/>
    <xf numFmtId="0" fontId="2" fillId="0" borderId="0" xfId="0" applyNumberFormat="1" applyFont="1" applyBorder="1" applyAlignment="1"/>
    <xf numFmtId="0" fontId="3" fillId="0" borderId="1" xfId="0" applyNumberFormat="1" applyFont="1" applyBorder="1" applyAlignment="1">
      <alignment horizontal="left" wrapText="1"/>
    </xf>
    <xf numFmtId="0" fontId="6" fillId="0" borderId="27" xfId="0" applyNumberFormat="1" applyFont="1" applyBorder="1" applyAlignment="1">
      <alignment horizontal="center" vertical="top"/>
    </xf>
    <xf numFmtId="0" fontId="6" fillId="0" borderId="17" xfId="0" applyNumberFormat="1" applyFont="1" applyBorder="1" applyAlignment="1">
      <alignment horizontal="center" vertical="top"/>
    </xf>
    <xf numFmtId="49" fontId="13" fillId="0" borderId="0" xfId="3" applyNumberFormat="1" applyFont="1" applyFill="1" applyBorder="1" applyAlignment="1">
      <alignment vertical="center"/>
    </xf>
    <xf numFmtId="49" fontId="13" fillId="0" borderId="52" xfId="3" applyNumberFormat="1" applyFont="1" applyFill="1" applyBorder="1" applyAlignment="1">
      <alignment vertical="center"/>
    </xf>
    <xf numFmtId="9" fontId="8" fillId="0" borderId="1" xfId="2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left" vertical="justify"/>
    </xf>
    <xf numFmtId="41" fontId="12" fillId="0" borderId="1" xfId="0" applyNumberFormat="1" applyFont="1" applyFill="1" applyBorder="1" applyAlignment="1">
      <alignment horizontal="center" vertical="center"/>
    </xf>
    <xf numFmtId="9" fontId="12" fillId="0" borderId="1" xfId="2" applyFont="1" applyFill="1" applyBorder="1" applyAlignment="1">
      <alignment horizontal="center" vertical="center"/>
    </xf>
    <xf numFmtId="41" fontId="10" fillId="0" borderId="1" xfId="0" applyNumberFormat="1" applyFont="1" applyBorder="1" applyAlignment="1">
      <alignment horizontal="left"/>
    </xf>
    <xf numFmtId="171" fontId="10" fillId="0" borderId="1" xfId="0" applyNumberFormat="1" applyFont="1" applyBorder="1" applyAlignment="1">
      <alignment horizontal="left"/>
    </xf>
    <xf numFmtId="41" fontId="30" fillId="0" borderId="1" xfId="0" applyNumberFormat="1" applyFont="1" applyFill="1" applyBorder="1"/>
    <xf numFmtId="41" fontId="8" fillId="0" borderId="15" xfId="0" applyNumberFormat="1" applyFont="1" applyFill="1" applyBorder="1" applyAlignment="1">
      <alignment horizontal="left"/>
    </xf>
    <xf numFmtId="41" fontId="10" fillId="0" borderId="15" xfId="0" applyNumberFormat="1" applyFont="1" applyBorder="1" applyAlignment="1">
      <alignment horizontal="left"/>
    </xf>
    <xf numFmtId="0" fontId="0" fillId="0" borderId="1" xfId="0" applyFont="1" applyFill="1" applyBorder="1"/>
    <xf numFmtId="0" fontId="30" fillId="0" borderId="1" xfId="0" applyFont="1" applyFill="1" applyBorder="1"/>
    <xf numFmtId="41" fontId="8" fillId="0" borderId="9" xfId="0" applyNumberFormat="1" applyFont="1" applyFill="1" applyBorder="1" applyAlignment="1">
      <alignment horizontal="left"/>
    </xf>
    <xf numFmtId="41" fontId="10" fillId="0" borderId="9" xfId="0" applyNumberFormat="1" applyFont="1" applyBorder="1" applyAlignment="1">
      <alignment horizontal="left"/>
    </xf>
    <xf numFmtId="9" fontId="8" fillId="0" borderId="9" xfId="2" applyFont="1" applyFill="1" applyBorder="1" applyAlignment="1">
      <alignment horizontal="center"/>
    </xf>
    <xf numFmtId="168" fontId="8" fillId="0" borderId="1" xfId="0" applyNumberFormat="1" applyFont="1" applyFill="1" applyBorder="1" applyAlignment="1">
      <alignment horizontal="center" vertical="center"/>
    </xf>
    <xf numFmtId="41" fontId="8" fillId="0" borderId="1" xfId="0" applyNumberFormat="1" applyFont="1" applyFill="1" applyBorder="1" applyAlignment="1">
      <alignment horizontal="left" vertical="center"/>
    </xf>
    <xf numFmtId="9" fontId="8" fillId="0" borderId="1" xfId="2" applyFont="1" applyFill="1" applyBorder="1" applyAlignment="1">
      <alignment horizontal="center" vertical="center"/>
    </xf>
    <xf numFmtId="41" fontId="8" fillId="0" borderId="16" xfId="0" applyNumberFormat="1" applyFont="1" applyFill="1" applyBorder="1" applyAlignment="1">
      <alignment horizontal="center" vertical="center"/>
    </xf>
    <xf numFmtId="41" fontId="12" fillId="0" borderId="1" xfId="0" applyNumberFormat="1" applyFont="1" applyFill="1" applyBorder="1" applyAlignment="1">
      <alignment horizontal="left" vertical="center"/>
    </xf>
    <xf numFmtId="168" fontId="12" fillId="3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/>
    </xf>
    <xf numFmtId="41" fontId="12" fillId="3" borderId="1" xfId="0" applyNumberFormat="1" applyFont="1" applyFill="1" applyBorder="1" applyAlignment="1">
      <alignment horizontal="center" vertical="center"/>
    </xf>
    <xf numFmtId="171" fontId="8" fillId="0" borderId="1" xfId="0" applyNumberFormat="1" applyFont="1" applyBorder="1" applyAlignment="1">
      <alignment horizontal="left"/>
    </xf>
    <xf numFmtId="171" fontId="8" fillId="0" borderId="1" xfId="0" applyNumberFormat="1" applyFont="1" applyFill="1" applyBorder="1" applyAlignment="1">
      <alignment horizontal="center" vertical="center"/>
    </xf>
    <xf numFmtId="41" fontId="12" fillId="0" borderId="1" xfId="2" applyNumberFormat="1" applyFont="1" applyFill="1" applyBorder="1" applyAlignment="1">
      <alignment horizontal="center" vertical="center"/>
    </xf>
    <xf numFmtId="168" fontId="12" fillId="0" borderId="1" xfId="2" applyNumberFormat="1" applyFont="1" applyFill="1" applyBorder="1" applyAlignment="1">
      <alignment horizontal="center" vertical="center"/>
    </xf>
    <xf numFmtId="0" fontId="26" fillId="2" borderId="36" xfId="3" applyFont="1" applyFill="1" applyBorder="1" applyAlignment="1">
      <alignment horizontal="left" vertical="center" wrapText="1"/>
    </xf>
    <xf numFmtId="0" fontId="26" fillId="2" borderId="34" xfId="3" applyFont="1" applyFill="1" applyBorder="1" applyAlignment="1">
      <alignment horizontal="left" vertical="center" wrapText="1"/>
    </xf>
    <xf numFmtId="49" fontId="13" fillId="2" borderId="20" xfId="3" applyNumberFormat="1" applyFont="1" applyFill="1" applyBorder="1" applyAlignment="1">
      <alignment horizontal="center" vertical="center"/>
    </xf>
    <xf numFmtId="49" fontId="13" fillId="2" borderId="28" xfId="3" applyNumberFormat="1" applyFont="1" applyFill="1" applyBorder="1" applyAlignment="1">
      <alignment horizontal="center" vertical="center"/>
    </xf>
    <xf numFmtId="49" fontId="13" fillId="2" borderId="31" xfId="3" applyNumberFormat="1" applyFont="1" applyFill="1" applyBorder="1" applyAlignment="1">
      <alignment horizontal="center" vertical="center"/>
    </xf>
    <xf numFmtId="49" fontId="13" fillId="2" borderId="42" xfId="3" applyNumberFormat="1" applyFont="1" applyFill="1" applyBorder="1" applyAlignment="1">
      <alignment horizontal="center" vertical="center"/>
    </xf>
    <xf numFmtId="49" fontId="13" fillId="0" borderId="37" xfId="3" applyNumberFormat="1" applyFont="1" applyFill="1" applyBorder="1" applyAlignment="1">
      <alignment horizontal="center" vertical="center"/>
    </xf>
    <xf numFmtId="49" fontId="13" fillId="0" borderId="40" xfId="3" applyNumberFormat="1" applyFont="1" applyFill="1" applyBorder="1" applyAlignment="1">
      <alignment horizontal="center" vertical="center"/>
    </xf>
    <xf numFmtId="49" fontId="13" fillId="0" borderId="41" xfId="3" applyNumberFormat="1" applyFont="1" applyFill="1" applyBorder="1" applyAlignment="1">
      <alignment horizontal="center" vertical="center"/>
    </xf>
    <xf numFmtId="49" fontId="13" fillId="0" borderId="44" xfId="3" applyNumberFormat="1" applyFont="1" applyFill="1" applyBorder="1" applyAlignment="1">
      <alignment horizontal="center" vertical="center"/>
    </xf>
    <xf numFmtId="49" fontId="13" fillId="0" borderId="45" xfId="3" applyNumberFormat="1" applyFont="1" applyFill="1" applyBorder="1" applyAlignment="1">
      <alignment horizontal="center" vertical="center"/>
    </xf>
    <xf numFmtId="49" fontId="13" fillId="0" borderId="46" xfId="3" applyNumberFormat="1" applyFont="1" applyFill="1" applyBorder="1" applyAlignment="1">
      <alignment horizontal="center" vertical="center"/>
    </xf>
    <xf numFmtId="0" fontId="23" fillId="2" borderId="49" xfId="3" applyFont="1" applyFill="1" applyBorder="1" applyAlignment="1">
      <alignment horizontal="center" vertical="center" wrapText="1"/>
    </xf>
    <xf numFmtId="0" fontId="23" fillId="2" borderId="0" xfId="3" applyFont="1" applyFill="1" applyBorder="1" applyAlignment="1">
      <alignment horizontal="center" vertical="center" wrapText="1"/>
    </xf>
    <xf numFmtId="0" fontId="23" fillId="2" borderId="50" xfId="3" applyFont="1" applyFill="1" applyBorder="1" applyAlignment="1">
      <alignment horizontal="center" vertical="center" wrapText="1"/>
    </xf>
    <xf numFmtId="49" fontId="24" fillId="2" borderId="37" xfId="3" applyNumberFormat="1" applyFont="1" applyFill="1" applyBorder="1" applyAlignment="1">
      <alignment horizontal="center" vertical="center" wrapText="1"/>
    </xf>
    <xf numFmtId="49" fontId="24" fillId="2" borderId="7" xfId="3" applyNumberFormat="1" applyFont="1" applyFill="1" applyBorder="1" applyAlignment="1">
      <alignment horizontal="center" vertical="center" wrapText="1"/>
    </xf>
    <xf numFmtId="0" fontId="25" fillId="2" borderId="40" xfId="3" applyFont="1" applyFill="1" applyBorder="1" applyAlignment="1">
      <alignment horizontal="center" vertical="center" wrapText="1"/>
    </xf>
    <xf numFmtId="0" fontId="25" fillId="2" borderId="1" xfId="3" applyFont="1" applyFill="1" applyBorder="1" applyAlignment="1">
      <alignment horizontal="center" vertical="center" wrapText="1"/>
    </xf>
    <xf numFmtId="0" fontId="25" fillId="2" borderId="41" xfId="3" applyFont="1" applyFill="1" applyBorder="1" applyAlignment="1">
      <alignment horizontal="center" vertical="center" wrapText="1"/>
    </xf>
    <xf numFmtId="0" fontId="25" fillId="2" borderId="8" xfId="3" applyFont="1" applyFill="1" applyBorder="1" applyAlignment="1">
      <alignment horizontal="center" vertical="center" wrapText="1"/>
    </xf>
    <xf numFmtId="0" fontId="26" fillId="2" borderId="40" xfId="3" applyFont="1" applyFill="1" applyBorder="1" applyAlignment="1">
      <alignment horizontal="center" vertical="center" wrapText="1"/>
    </xf>
    <xf numFmtId="0" fontId="26" fillId="2" borderId="41" xfId="3" applyFont="1" applyFill="1" applyBorder="1" applyAlignment="1">
      <alignment horizontal="center" vertical="center" wrapText="1"/>
    </xf>
    <xf numFmtId="0" fontId="21" fillId="2" borderId="0" xfId="3" applyFont="1" applyFill="1" applyAlignment="1">
      <alignment horizontal="center" vertical="center" wrapText="1"/>
    </xf>
    <xf numFmtId="0" fontId="21" fillId="2" borderId="0" xfId="3" applyFont="1" applyFill="1" applyBorder="1" applyAlignment="1">
      <alignment horizontal="center" vertical="center" wrapText="1"/>
    </xf>
    <xf numFmtId="0" fontId="20" fillId="2" borderId="0" xfId="5" applyFont="1" applyFill="1" applyAlignment="1">
      <alignment horizontal="center" vertical="center"/>
    </xf>
    <xf numFmtId="0" fontId="20" fillId="2" borderId="0" xfId="5" applyFont="1" applyFill="1" applyAlignment="1">
      <alignment horizontal="left" vertical="center" wrapText="1"/>
    </xf>
    <xf numFmtId="0" fontId="22" fillId="2" borderId="0" xfId="5" applyFont="1" applyFill="1" applyAlignment="1">
      <alignment horizontal="left" vertical="top"/>
    </xf>
    <xf numFmtId="0" fontId="23" fillId="2" borderId="0" xfId="3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wrapText="1"/>
    </xf>
    <xf numFmtId="0" fontId="4" fillId="0" borderId="21" xfId="0" applyNumberFormat="1" applyFont="1" applyBorder="1" applyAlignment="1">
      <alignment horizontal="left" vertical="center" indent="2"/>
    </xf>
    <xf numFmtId="0" fontId="4" fillId="0" borderId="22" xfId="0" applyNumberFormat="1" applyFont="1" applyBorder="1" applyAlignment="1">
      <alignment horizontal="left" vertical="center" indent="2"/>
    </xf>
    <xf numFmtId="0" fontId="4" fillId="0" borderId="16" xfId="0" applyNumberFormat="1" applyFont="1" applyBorder="1" applyAlignment="1">
      <alignment horizontal="left" vertical="center" indent="2"/>
    </xf>
    <xf numFmtId="0" fontId="4" fillId="0" borderId="21" xfId="0" applyNumberFormat="1" applyFont="1" applyBorder="1" applyAlignment="1">
      <alignment horizontal="left" vertical="center" indent="1"/>
    </xf>
    <xf numFmtId="0" fontId="4" fillId="0" borderId="22" xfId="0" applyNumberFormat="1" applyFont="1" applyBorder="1" applyAlignment="1">
      <alignment horizontal="left" vertical="center" indent="1"/>
    </xf>
    <xf numFmtId="0" fontId="4" fillId="0" borderId="16" xfId="0" applyNumberFormat="1" applyFont="1" applyBorder="1" applyAlignment="1">
      <alignment horizontal="left" vertical="center" indent="1"/>
    </xf>
    <xf numFmtId="0" fontId="4" fillId="0" borderId="21" xfId="0" applyNumberFormat="1" applyFont="1" applyBorder="1" applyAlignment="1">
      <alignment horizontal="left" vertical="center"/>
    </xf>
    <xf numFmtId="0" fontId="4" fillId="0" borderId="22" xfId="0" applyNumberFormat="1" applyFont="1" applyBorder="1" applyAlignment="1">
      <alignment horizontal="left" vertical="center"/>
    </xf>
    <xf numFmtId="0" fontId="4" fillId="0" borderId="16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21" xfId="0" applyNumberFormat="1" applyFont="1" applyBorder="1" applyAlignment="1">
      <alignment horizontal="left" vertical="center" indent="3"/>
    </xf>
    <xf numFmtId="0" fontId="4" fillId="0" borderId="22" xfId="0" applyNumberFormat="1" applyFont="1" applyBorder="1" applyAlignment="1">
      <alignment horizontal="left" vertical="center" indent="3"/>
    </xf>
    <xf numFmtId="0" fontId="4" fillId="0" borderId="16" xfId="0" applyNumberFormat="1" applyFont="1" applyBorder="1" applyAlignment="1">
      <alignment horizontal="left" vertical="center" indent="3"/>
    </xf>
    <xf numFmtId="0" fontId="4" fillId="0" borderId="21" xfId="0" applyNumberFormat="1" applyFont="1" applyBorder="1" applyAlignment="1">
      <alignment horizontal="left" vertical="center" wrapText="1" indent="2"/>
    </xf>
    <xf numFmtId="0" fontId="4" fillId="0" borderId="22" xfId="0" applyNumberFormat="1" applyFont="1" applyBorder="1" applyAlignment="1">
      <alignment horizontal="left" vertical="center" wrapText="1" indent="2"/>
    </xf>
    <xf numFmtId="0" fontId="4" fillId="0" borderId="16" xfId="0" applyNumberFormat="1" applyFont="1" applyBorder="1" applyAlignment="1">
      <alignment horizontal="left" vertical="center" wrapText="1" indent="2"/>
    </xf>
    <xf numFmtId="0" fontId="4" fillId="0" borderId="21" xfId="0" applyNumberFormat="1" applyFont="1" applyBorder="1" applyAlignment="1">
      <alignment horizontal="left" vertical="center" wrapText="1" indent="1"/>
    </xf>
    <xf numFmtId="0" fontId="4" fillId="0" borderId="22" xfId="0" applyNumberFormat="1" applyFont="1" applyBorder="1" applyAlignment="1">
      <alignment horizontal="left" vertical="center" wrapText="1" indent="1"/>
    </xf>
    <xf numFmtId="0" fontId="4" fillId="0" borderId="16" xfId="0" applyNumberFormat="1" applyFont="1" applyBorder="1" applyAlignment="1">
      <alignment horizontal="left" vertical="center" wrapText="1" indent="1"/>
    </xf>
    <xf numFmtId="0" fontId="4" fillId="0" borderId="25" xfId="0" applyNumberFormat="1" applyFont="1" applyBorder="1" applyAlignment="1">
      <alignment horizontal="left" vertical="center"/>
    </xf>
    <xf numFmtId="0" fontId="4" fillId="0" borderId="2" xfId="0" applyNumberFormat="1" applyFont="1" applyBorder="1" applyAlignment="1">
      <alignment horizontal="left" vertical="center"/>
    </xf>
    <xf numFmtId="0" fontId="4" fillId="0" borderId="26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 vertical="center"/>
    </xf>
    <xf numFmtId="0" fontId="2" fillId="0" borderId="28" xfId="0" applyNumberFormat="1" applyFont="1" applyBorder="1" applyAlignment="1">
      <alignment horizontal="center" vertical="center"/>
    </xf>
    <xf numFmtId="0" fontId="2" fillId="0" borderId="29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left" vertical="center" wrapText="1" indent="1"/>
    </xf>
    <xf numFmtId="0" fontId="4" fillId="0" borderId="19" xfId="0" applyNumberFormat="1" applyFont="1" applyBorder="1" applyAlignment="1">
      <alignment horizontal="left" vertical="center" wrapText="1" indent="1"/>
    </xf>
    <xf numFmtId="0" fontId="4" fillId="0" borderId="17" xfId="0" applyNumberFormat="1" applyFont="1" applyBorder="1" applyAlignment="1">
      <alignment horizontal="left" vertical="center" wrapText="1" indent="1"/>
    </xf>
    <xf numFmtId="0" fontId="4" fillId="0" borderId="23" xfId="0" applyNumberFormat="1" applyFont="1" applyBorder="1" applyAlignment="1">
      <alignment horizontal="left" vertical="center" indent="1"/>
    </xf>
    <xf numFmtId="0" fontId="4" fillId="0" borderId="24" xfId="0" applyNumberFormat="1" applyFont="1" applyBorder="1" applyAlignment="1">
      <alignment horizontal="left" vertical="center" indent="1"/>
    </xf>
    <xf numFmtId="0" fontId="4" fillId="0" borderId="18" xfId="0" applyNumberFormat="1" applyFont="1" applyBorder="1" applyAlignment="1">
      <alignment horizontal="left" vertical="center" indent="1"/>
    </xf>
    <xf numFmtId="0" fontId="4" fillId="0" borderId="23" xfId="0" applyNumberFormat="1" applyFont="1" applyBorder="1" applyAlignment="1">
      <alignment horizontal="left" vertical="center" indent="2"/>
    </xf>
    <xf numFmtId="0" fontId="4" fillId="0" borderId="24" xfId="0" applyNumberFormat="1" applyFont="1" applyBorder="1" applyAlignment="1">
      <alignment horizontal="left" vertical="center" indent="2"/>
    </xf>
    <xf numFmtId="0" fontId="4" fillId="0" borderId="18" xfId="0" applyNumberFormat="1" applyFont="1" applyBorder="1" applyAlignment="1">
      <alignment horizontal="left" vertical="center" indent="2"/>
    </xf>
    <xf numFmtId="0" fontId="4" fillId="0" borderId="21" xfId="0" applyNumberFormat="1" applyFont="1" applyBorder="1" applyAlignment="1">
      <alignment horizontal="left" vertical="center" indent="4"/>
    </xf>
    <xf numFmtId="0" fontId="4" fillId="0" borderId="22" xfId="0" applyNumberFormat="1" applyFont="1" applyBorder="1" applyAlignment="1">
      <alignment horizontal="left" vertical="center" indent="4"/>
    </xf>
    <xf numFmtId="0" fontId="4" fillId="0" borderId="16" xfId="0" applyNumberFormat="1" applyFont="1" applyBorder="1" applyAlignment="1">
      <alignment horizontal="left" vertical="center" indent="4"/>
    </xf>
    <xf numFmtId="0" fontId="4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0" fontId="3" fillId="0" borderId="19" xfId="0" applyNumberFormat="1" applyFont="1" applyBorder="1" applyAlignment="1">
      <alignment horizontal="center" vertical="top"/>
    </xf>
    <xf numFmtId="0" fontId="5" fillId="0" borderId="2" xfId="0" applyNumberFormat="1" applyFont="1" applyBorder="1" applyAlignment="1">
      <alignment horizontal="center" wrapText="1"/>
    </xf>
    <xf numFmtId="0" fontId="2" fillId="0" borderId="20" xfId="0" applyNumberFormat="1" applyFont="1" applyBorder="1" applyAlignment="1">
      <alignment horizontal="center"/>
    </xf>
    <xf numFmtId="0" fontId="2" fillId="0" borderId="28" xfId="0" applyNumberFormat="1" applyFont="1" applyBorder="1" applyAlignment="1">
      <alignment horizontal="center"/>
    </xf>
    <xf numFmtId="0" fontId="2" fillId="0" borderId="29" xfId="0" applyNumberFormat="1" applyFont="1" applyBorder="1" applyAlignment="1">
      <alignment horizontal="center"/>
    </xf>
    <xf numFmtId="0" fontId="4" fillId="0" borderId="33" xfId="0" applyNumberFormat="1" applyFont="1" applyBorder="1" applyAlignment="1">
      <alignment horizontal="left" vertical="center" wrapText="1"/>
    </xf>
    <xf numFmtId="0" fontId="4" fillId="0" borderId="35" xfId="0" applyNumberFormat="1" applyFont="1" applyBorder="1" applyAlignment="1">
      <alignment horizontal="left" vertical="center" wrapText="1"/>
    </xf>
    <xf numFmtId="0" fontId="4" fillId="0" borderId="34" xfId="0" applyNumberFormat="1" applyFont="1" applyBorder="1" applyAlignment="1">
      <alignment horizontal="left" vertical="center" wrapText="1"/>
    </xf>
    <xf numFmtId="0" fontId="4" fillId="0" borderId="30" xfId="0" applyNumberFormat="1" applyFont="1" applyBorder="1" applyAlignment="1">
      <alignment horizontal="left" vertical="center"/>
    </xf>
    <xf numFmtId="0" fontId="4" fillId="0" borderId="31" xfId="0" applyNumberFormat="1" applyFont="1" applyBorder="1" applyAlignment="1">
      <alignment horizontal="left" vertical="center"/>
    </xf>
    <xf numFmtId="0" fontId="4" fillId="0" borderId="32" xfId="0" applyNumberFormat="1" applyFont="1" applyBorder="1" applyAlignment="1">
      <alignment horizontal="left" vertical="center"/>
    </xf>
    <xf numFmtId="0" fontId="4" fillId="0" borderId="33" xfId="0" applyNumberFormat="1" applyFont="1" applyBorder="1" applyAlignment="1">
      <alignment horizontal="center" vertical="center" wrapText="1"/>
    </xf>
    <xf numFmtId="0" fontId="4" fillId="0" borderId="34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/>
    </xf>
    <xf numFmtId="0" fontId="6" fillId="0" borderId="27" xfId="0" applyNumberFormat="1" applyFont="1" applyBorder="1" applyAlignment="1">
      <alignment horizontal="center" vertical="top"/>
    </xf>
    <xf numFmtId="0" fontId="6" fillId="0" borderId="19" xfId="0" applyNumberFormat="1" applyFont="1" applyBorder="1" applyAlignment="1">
      <alignment horizontal="center" vertical="top"/>
    </xf>
    <xf numFmtId="0" fontId="6" fillId="0" borderId="17" xfId="0" applyNumberFormat="1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30" xfId="0" applyNumberFormat="1" applyFont="1" applyBorder="1" applyAlignment="1">
      <alignment horizontal="center" vertical="center"/>
    </xf>
    <xf numFmtId="0" fontId="4" fillId="0" borderId="31" xfId="0" applyNumberFormat="1" applyFont="1" applyBorder="1" applyAlignment="1">
      <alignment horizontal="center" vertical="center"/>
    </xf>
    <xf numFmtId="0" fontId="4" fillId="0" borderId="32" xfId="0" applyNumberFormat="1" applyFont="1" applyBorder="1" applyAlignment="1">
      <alignment horizontal="center" vertical="center"/>
    </xf>
    <xf numFmtId="0" fontId="4" fillId="0" borderId="25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26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35" xfId="0" applyNumberFormat="1" applyFont="1" applyBorder="1" applyAlignment="1">
      <alignment horizontal="center" vertical="center"/>
    </xf>
    <xf numFmtId="0" fontId="4" fillId="0" borderId="34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wrapText="1"/>
    </xf>
    <xf numFmtId="0" fontId="4" fillId="0" borderId="25" xfId="0" applyNumberFormat="1" applyFont="1" applyBorder="1" applyAlignment="1">
      <alignment horizontal="left" vertical="center" indent="1"/>
    </xf>
    <xf numFmtId="0" fontId="4" fillId="0" borderId="2" xfId="0" applyNumberFormat="1" applyFont="1" applyBorder="1" applyAlignment="1">
      <alignment horizontal="left" vertical="center" indent="1"/>
    </xf>
    <xf numFmtId="0" fontId="4" fillId="0" borderId="26" xfId="0" applyNumberFormat="1" applyFont="1" applyBorder="1" applyAlignment="1">
      <alignment horizontal="left" vertical="center" indent="1"/>
    </xf>
    <xf numFmtId="0" fontId="4" fillId="0" borderId="21" xfId="0" applyNumberFormat="1" applyFont="1" applyBorder="1" applyAlignment="1">
      <alignment horizontal="left" vertical="center" wrapText="1"/>
    </xf>
    <xf numFmtId="0" fontId="4" fillId="0" borderId="22" xfId="0" applyNumberFormat="1" applyFont="1" applyBorder="1" applyAlignment="1">
      <alignment horizontal="left" vertical="center" wrapText="1"/>
    </xf>
    <xf numFmtId="0" fontId="4" fillId="0" borderId="16" xfId="0" applyNumberFormat="1" applyFont="1" applyBorder="1" applyAlignment="1">
      <alignment horizontal="left" vertical="center" wrapText="1"/>
    </xf>
    <xf numFmtId="49" fontId="13" fillId="0" borderId="38" xfId="3" applyNumberFormat="1" applyFont="1" applyFill="1" applyBorder="1" applyAlignment="1">
      <alignment horizontal="center" vertical="center"/>
    </xf>
    <xf numFmtId="49" fontId="13" fillId="0" borderId="2" xfId="3" applyNumberFormat="1" applyFont="1" applyFill="1" applyBorder="1" applyAlignment="1">
      <alignment horizontal="center" vertical="center"/>
    </xf>
    <xf numFmtId="49" fontId="13" fillId="0" borderId="26" xfId="3" applyNumberFormat="1" applyFont="1" applyFill="1" applyBorder="1" applyAlignment="1">
      <alignment horizontal="center" vertical="center"/>
    </xf>
    <xf numFmtId="0" fontId="4" fillId="0" borderId="23" xfId="0" applyNumberFormat="1" applyFont="1" applyBorder="1" applyAlignment="1">
      <alignment horizontal="left" vertical="center"/>
    </xf>
    <xf numFmtId="0" fontId="4" fillId="0" borderId="24" xfId="0" applyNumberFormat="1" applyFont="1" applyBorder="1" applyAlignment="1">
      <alignment horizontal="left" vertical="center"/>
    </xf>
    <xf numFmtId="0" fontId="4" fillId="0" borderId="18" xfId="0" applyNumberFormat="1" applyFont="1" applyBorder="1" applyAlignment="1">
      <alignment horizontal="left" vertical="center"/>
    </xf>
    <xf numFmtId="0" fontId="4" fillId="0" borderId="21" xfId="0" applyNumberFormat="1" applyFont="1" applyBorder="1" applyAlignment="1">
      <alignment horizontal="left" vertical="center" wrapText="1" indent="3"/>
    </xf>
    <xf numFmtId="0" fontId="4" fillId="0" borderId="22" xfId="0" applyNumberFormat="1" applyFont="1" applyBorder="1" applyAlignment="1">
      <alignment horizontal="left" vertical="center" wrapText="1" indent="3"/>
    </xf>
    <xf numFmtId="0" fontId="4" fillId="0" borderId="16" xfId="0" applyNumberFormat="1" applyFont="1" applyBorder="1" applyAlignment="1">
      <alignment horizontal="left" vertical="center" wrapText="1" indent="3"/>
    </xf>
    <xf numFmtId="0" fontId="4" fillId="0" borderId="27" xfId="0" applyNumberFormat="1" applyFont="1" applyBorder="1" applyAlignment="1">
      <alignment horizontal="left" vertical="center" indent="3"/>
    </xf>
    <xf numFmtId="0" fontId="4" fillId="0" borderId="19" xfId="0" applyNumberFormat="1" applyFont="1" applyBorder="1" applyAlignment="1">
      <alignment horizontal="left" vertical="center" indent="3"/>
    </xf>
    <xf numFmtId="0" fontId="4" fillId="0" borderId="17" xfId="0" applyNumberFormat="1" applyFont="1" applyBorder="1" applyAlignment="1">
      <alignment horizontal="left" vertical="center" indent="3"/>
    </xf>
    <xf numFmtId="0" fontId="6" fillId="0" borderId="23" xfId="0" applyNumberFormat="1" applyFont="1" applyBorder="1" applyAlignment="1">
      <alignment horizontal="center" vertical="top"/>
    </xf>
    <xf numFmtId="0" fontId="6" fillId="0" borderId="24" xfId="0" applyNumberFormat="1" applyFont="1" applyBorder="1" applyAlignment="1">
      <alignment horizontal="center" vertical="top"/>
    </xf>
    <xf numFmtId="0" fontId="6" fillId="0" borderId="18" xfId="0" applyNumberFormat="1" applyFont="1" applyBorder="1" applyAlignment="1">
      <alignment horizontal="center" vertical="top"/>
    </xf>
    <xf numFmtId="0" fontId="4" fillId="0" borderId="2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21" xfId="0" applyNumberFormat="1" applyFont="1" applyBorder="1" applyAlignment="1">
      <alignment horizontal="left" vertical="center" wrapText="1" indent="4"/>
    </xf>
    <xf numFmtId="0" fontId="4" fillId="0" borderId="22" xfId="0" applyNumberFormat="1" applyFont="1" applyBorder="1" applyAlignment="1">
      <alignment horizontal="left" vertical="center" wrapText="1" indent="4"/>
    </xf>
    <xf numFmtId="0" fontId="4" fillId="0" borderId="16" xfId="0" applyNumberFormat="1" applyFont="1" applyBorder="1" applyAlignment="1">
      <alignment horizontal="left" vertical="center" wrapText="1" indent="4"/>
    </xf>
    <xf numFmtId="0" fontId="4" fillId="0" borderId="21" xfId="0" applyNumberFormat="1" applyFont="1" applyBorder="1" applyAlignment="1">
      <alignment horizontal="left" vertical="center" indent="5"/>
    </xf>
    <xf numFmtId="0" fontId="4" fillId="0" borderId="22" xfId="0" applyNumberFormat="1" applyFont="1" applyBorder="1" applyAlignment="1">
      <alignment horizontal="left" vertical="center" indent="5"/>
    </xf>
    <xf numFmtId="0" fontId="4" fillId="0" borderId="16" xfId="0" applyNumberFormat="1" applyFont="1" applyBorder="1" applyAlignment="1">
      <alignment horizontal="left" vertical="center" indent="5"/>
    </xf>
    <xf numFmtId="0" fontId="3" fillId="0" borderId="36" xfId="0" applyNumberFormat="1" applyFont="1" applyBorder="1" applyAlignment="1">
      <alignment horizontal="left" vertical="center"/>
    </xf>
    <xf numFmtId="0" fontId="3" fillId="0" borderId="35" xfId="0" applyNumberFormat="1" applyFont="1" applyBorder="1" applyAlignment="1">
      <alignment horizontal="left" vertical="center"/>
    </xf>
    <xf numFmtId="0" fontId="3" fillId="0" borderId="34" xfId="0" applyNumberFormat="1" applyFont="1" applyBorder="1" applyAlignment="1">
      <alignment horizontal="left" vertical="center"/>
    </xf>
    <xf numFmtId="49" fontId="13" fillId="0" borderId="36" xfId="3" applyNumberFormat="1" applyFont="1" applyFill="1" applyBorder="1" applyAlignment="1">
      <alignment horizontal="center" vertical="center"/>
    </xf>
    <xf numFmtId="49" fontId="13" fillId="0" borderId="35" xfId="3" applyNumberFormat="1" applyFont="1" applyFill="1" applyBorder="1" applyAlignment="1">
      <alignment horizontal="center" vertical="center"/>
    </xf>
    <xf numFmtId="49" fontId="2" fillId="0" borderId="51" xfId="0" applyNumberFormat="1" applyFont="1" applyBorder="1" applyAlignment="1">
      <alignment horizontal="center"/>
    </xf>
    <xf numFmtId="0" fontId="2" fillId="0" borderId="31" xfId="0" applyNumberFormat="1" applyFont="1" applyBorder="1" applyAlignment="1">
      <alignment horizontal="center"/>
    </xf>
    <xf numFmtId="0" fontId="2" fillId="0" borderId="42" xfId="0" applyNumberFormat="1" applyFont="1" applyBorder="1" applyAlignment="1">
      <alignment horizontal="center"/>
    </xf>
    <xf numFmtId="49" fontId="13" fillId="0" borderId="20" xfId="3" applyNumberFormat="1" applyFont="1" applyFill="1" applyBorder="1" applyAlignment="1">
      <alignment horizontal="center" vertical="center"/>
    </xf>
    <xf numFmtId="49" fontId="13" fillId="0" borderId="28" xfId="3" applyNumberFormat="1" applyFont="1" applyFill="1" applyBorder="1" applyAlignment="1">
      <alignment horizontal="center" vertical="center"/>
    </xf>
    <xf numFmtId="49" fontId="13" fillId="0" borderId="29" xfId="3" applyNumberFormat="1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 wrapText="1"/>
    </xf>
    <xf numFmtId="0" fontId="5" fillId="0" borderId="0" xfId="0" applyNumberFormat="1" applyFont="1" applyBorder="1" applyAlignment="1">
      <alignment horizontal="left" wrapText="1"/>
    </xf>
    <xf numFmtId="41" fontId="8" fillId="0" borderId="1" xfId="2" applyNumberFormat="1" applyFont="1" applyFill="1" applyBorder="1" applyAlignment="1">
      <alignment horizontal="center"/>
    </xf>
  </cellXfs>
  <cellStyles count="8">
    <cellStyle name="Normal" xfId="4"/>
    <cellStyle name="Обычный" xfId="0" builtinId="0"/>
    <cellStyle name="Обычный 2" xfId="5"/>
    <cellStyle name="Обычный 3 2" xfId="3"/>
    <cellStyle name="Обычный 8" xfId="6"/>
    <cellStyle name="Обычный_Формат МЭ  - (кор  08 09 2010) 2" xfId="7"/>
    <cellStyle name="Процентный" xfId="2" builtinId="5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3.&#1086;&#1090;&#1095;&#1105;&#1090;&#1085;&#1086;&#1089;&#1090;&#1100;%20&#1041;&#1044;&#1056;\2018%20&#1075;&#1086;&#1076;\12.%20&#1044;&#1077;&#1082;&#1072;&#1073;&#1088;&#1100;\&#1054;&#1090;&#1095;&#1077;&#1090;_&#1052;&#1057;&#1060;&#1054;_&#1076;&#1077;&#1082;&#1072;&#1073;&#1088;&#1100;_2018_&#1054;&#1056;&#1069;&#1057;-&#1055;&#1077;&#1090;&#1088;&#1086;&#1079;&#1072;&#1074;&#1086;&#1076;&#1089;&#108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f\&#1087;&#1101;&#1086;\Documents%20and%20Settings\tumchenok\Local%20Settings\Temporary%20Internet%20Files\Content.IE5\4TIJK9MN\&#1092;&#1086;&#1088;&#1084;&#1099;%20&#1045;&#1048;&#1040;&#1057;\20E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f\&#1087;&#1101;&#1086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\&#1087;&#1083;&#1072;&#1085;&#1086;&#1074;&#1086;-&#1101;&#1082;&#1086;&#1085;&#1086;&#1084;&#1080;&#1095;&#1077;&#1089;&#1082;&#1080;&#1081;%20&#1086;&#1090;&#1076;&#1077;&#1083;\&#1054;&#1041;&#1065;&#1040;&#1071;\&#1058;&#1040;&#1056;&#1048;&#1060;&#1067;-2010\&#1090;&#1072;&#1088;&#1080;&#1092;%20&#1087;&#1086;%20&#1074;&#1099;&#1088;&#1072;&#1073;&#1086;&#1090;&#1082;&#1077;\&#1053;&#1086;&#1074;&#1072;&#1103;%20&#1087;&#1072;&#1087;&#1082;&#1072;%20(2)\2009\&#1042;&#1061;&#1054;&#1044;\&#1055;&#1088;&#1080;&#1082;&#1072;&#1079;%20&#1080;%20&#1092;&#1086;&#1088;&#1084;&#1099;%20&#1076;&#1083;&#1103;%20&#1079;&#1072;&#1087;&#1086;&#1083;&#1085;&#1077;&#1085;&#1080;&#1103;\&#1092;&#1086;&#1088;&#1084;&#1099;%20&#1082;%20&#1079;&#1072;&#1087;&#1086;&#1083;&#1085;&#1077;&#1085;&#1080;&#110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f\&#1087;&#1101;&#1086;\&#1057;&#1090;&#1072;&#1085;&#1076;&#1072;&#1088;&#1090;%20&#1073;&#1080;&#1079;&#1085;&#1077;&#1089;-&#1087;&#1083;&#1072;&#1085;&#1080;&#1088;&#1086;&#1074;&#1072;&#1085;&#1080;&#1103;\&#1092;&#1086;&#1088;&#1084;&#1099;%20&#1076;&#1083;&#1103;%20&#1079;&#1072;&#1087;&#1086;&#1083;&#1085;&#1077;&#1085;&#1080;&#1103;%20200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\&#1087;&#1083;&#1072;&#1085;&#1086;&#1074;&#1086;-&#1101;&#1082;&#1086;&#1085;&#1086;&#1084;&#1080;&#1095;&#1077;&#1089;&#1082;&#1080;&#1081;%20&#1086;&#1090;&#1076;&#1077;&#1083;\PEO\Docenko\PLAN\2004\&#1057;&#1086;&#1075;&#1083;&#1072;&#1089;&#1086;&#1074;&#1072;&#1085;&#1085;&#1099;&#1081;%20&#1074;&#1072;&#1088;&#1080;&#1072;&#1085;&#1090;\WORK\Proizv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nina\c\&#1052;&#1086;&#1080;%20&#1076;&#1086;&#1082;&#1091;&#1084;&#1077;&#1085;&#1090;&#1099;\fek%202002\FEK%202002.&#1053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\&#1087;&#1083;&#1072;&#1085;&#1086;&#1074;&#1086;-&#1101;&#1082;&#1086;&#1085;&#1086;&#1084;&#1080;&#1095;&#1077;&#1089;&#1082;&#1080;&#1081;%20&#1086;&#1090;&#1076;&#1077;&#1083;\COMMON\JDANOVA\&#1060;&#1054;\&#1050;&#1085;&#1080;&#1075;&#1072;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1.&#1056;&#1040;&#1057;&#1063;&#1045;&#1058;%20&#1058;&#1040;&#1056;&#1048;&#1060;&#1054;&#1042;\13.&#1056;&#1040;&#1057;&#1063;&#1045;&#1058;%20&#1058;&#1040;&#1056;&#1048;&#1060;&#1054;&#1042;%20&#1053;&#1040;%202019%20&#1043;&#1054;&#1044;\&#1050;&#1054;&#1056;&#1056;&#1045;&#1050;&#1058;&#1048;&#1056;&#1054;&#1042;&#1050;&#1040;%20&#1048;&#1055;%20&#1085;&#1072;%202019%20&#1075;&#1086;&#1076;\&#1053;&#1086;&#1074;&#1099;&#1077;%20&#1092;&#1086;&#1088;&#1084;&#1099;%20&#1060;&#1080;&#1085;.&#1087;&#1083;&#1072;&#1085;%2004.0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Лист1 (2)"/>
      <sheetName val="Ком потери"/>
      <sheetName val="InputTI"/>
      <sheetName val="_FES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2001"/>
      <sheetName val="списки"/>
      <sheetName val="Позиция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map_nat"/>
      <sheetName val="map_RPG"/>
      <sheetName val="Profit &amp; Loss Total"/>
      <sheetName val="SMetstrait"/>
      <sheetName val="Контроль"/>
      <sheetName val="Отопление"/>
      <sheetName val="постоянные затраты"/>
      <sheetName val="БДДС_нов"/>
      <sheetName val="График"/>
      <sheetName val="ПФВ-0.6"/>
      <sheetName val="ПТ-1.2факт"/>
      <sheetName val="Исх."/>
      <sheetName val="АртМРО кВтч"/>
      <sheetName val="АртМРО руб"/>
      <sheetName val="АртМРО тариф"/>
      <sheetName val="ВостМРО кВтч"/>
      <sheetName val="ВостМРО руб"/>
      <sheetName val="ВостМРО тариф"/>
      <sheetName val="ЗапМРО кВтч, МВт"/>
      <sheetName val="ЗапМРО руб"/>
      <sheetName val="ЗапМРО  тариф"/>
      <sheetName val="Н-ТагМРО кВтч"/>
      <sheetName val="Н-ТагМРО руб"/>
      <sheetName val="Н-Тагил тариф"/>
      <sheetName val="СерМРО кВтч"/>
      <sheetName val="СерМРО руб"/>
      <sheetName val="СерМРО тариф"/>
      <sheetName val="ТалМРО кВтч"/>
      <sheetName val="ТалМРО руб"/>
      <sheetName val="ТалМРО тариф"/>
      <sheetName val="ЦСбыт кВтч"/>
      <sheetName val="ЦСбыт руб"/>
      <sheetName val="ЦСбыт тариф"/>
      <sheetName val="БЦ кВтч"/>
      <sheetName val="БЦ руб"/>
      <sheetName val="БЦ тариф"/>
      <sheetName val="ПРКЦ кВтч"/>
      <sheetName val="ПРКЦ руб"/>
      <sheetName val="ПРКЦ тариф"/>
      <sheetName val="Сбыт всего кВтч"/>
      <sheetName val="Сбыт всего руб"/>
      <sheetName val="Сбыт всего тариф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анные для расчета"/>
      <sheetName val="ИТОГИ  по Н,Р,Э,Q"/>
      <sheetName val="DB2002"/>
      <sheetName val="2.1"/>
      <sheetName val="2.2"/>
      <sheetName val="трансформация"/>
      <sheetName val="Калькуляция кв"/>
      <sheetName val="COMPS"/>
      <sheetName val="Reference"/>
      <sheetName val="Справочник предприятий"/>
      <sheetName val="свод_до_вн_об_"/>
      <sheetName val="расш_для_РАО"/>
      <sheetName val="расш_для_РАО_стр_310"/>
      <sheetName val="АртМРО_кВтч"/>
      <sheetName val="АртМРО_руб"/>
      <sheetName val="АртМРО_тариф"/>
      <sheetName val="ВостМРО_кВтч"/>
      <sheetName val="ВостМРО_руб"/>
      <sheetName val="ВостМРО_тариф"/>
      <sheetName val="ЗапМРО_кВтч,_МВт"/>
      <sheetName val="ЗапМРО_руб"/>
      <sheetName val="ЗапМРО__тариф"/>
      <sheetName val="Н-ТагМРО_кВтч"/>
      <sheetName val="Н-ТагМРО_руб"/>
      <sheetName val="Н-Тагил_тариф"/>
      <sheetName val="СерМРО_кВтч"/>
      <sheetName val="СерМРО_руб"/>
      <sheetName val="СерМРО_тариф"/>
      <sheetName val="ТалМРО_кВтч"/>
      <sheetName val="ТалМРО_руб"/>
      <sheetName val="ТалМРО_тариф"/>
      <sheetName val="ЦСбыт_кВтч"/>
      <sheetName val="ЦСбыт_руб"/>
      <sheetName val="ЦСбыт_тариф"/>
      <sheetName val="БЦ_кВтч"/>
      <sheetName val="БЦ_руб"/>
      <sheetName val="БЦ_тариф"/>
      <sheetName val="ПРКЦ_кВтч"/>
      <sheetName val="ПРКЦ_руб"/>
      <sheetName val="ПРКЦ_тариф"/>
      <sheetName val="Сбыт_всего_кВтч"/>
      <sheetName val="Сбыт_всего_руб"/>
      <sheetName val="Сбыт_всего_тариф"/>
      <sheetName val="Данные_для_расчета"/>
      <sheetName val="ИТОГИ__по_Н,Р,Э,Q"/>
      <sheetName val="2_1"/>
      <sheetName val="2_2"/>
      <sheetName val="Калькуляция_кв"/>
      <sheetName val="Справочник_предприятий"/>
      <sheetName val="Производство_электроэнергии"/>
      <sheetName val="sverxtip"/>
      <sheetName val="на 1 тут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Таблица содержания"/>
      <sheetName val="20-01"/>
      <sheetName val="20-02"/>
      <sheetName val="20-01 передача"/>
      <sheetName val="20-02 передача"/>
      <sheetName val="20-01 пзп"/>
      <sheetName val="20-02 ПЗП"/>
      <sheetName val="20-01 рем"/>
      <sheetName val="20-02 рем"/>
      <sheetName val="20-01 комм"/>
      <sheetName val="20-02 комм"/>
      <sheetName val="20-01 некомм"/>
      <sheetName val="20-02 некомм"/>
      <sheetName val="07-01"/>
      <sheetName val="07-02"/>
      <sheetName val="08-01"/>
      <sheetName val="08-02"/>
      <sheetName val="09-01"/>
      <sheetName val="09-02"/>
      <sheetName val="11-01"/>
      <sheetName val="11-02"/>
      <sheetName val="12-01"/>
      <sheetName val="12-02"/>
      <sheetName val="13-01"/>
      <sheetName val="13-02"/>
      <sheetName val="13-11"/>
      <sheetName val="13-12"/>
      <sheetName val="14-01"/>
      <sheetName val="14-02"/>
      <sheetName val="15-01"/>
      <sheetName val="15-02"/>
      <sheetName val="16-01"/>
      <sheetName val="16-02"/>
      <sheetName val="21-01"/>
      <sheetName val="22-01"/>
    </sheetNames>
    <sheetDataSet>
      <sheetData sheetId="0"/>
      <sheetData sheetId="1">
        <row r="16">
          <cell r="N16">
            <v>117703.565</v>
          </cell>
        </row>
      </sheetData>
      <sheetData sheetId="2">
        <row r="20">
          <cell r="I20">
            <v>61930.94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3">
          <cell r="L13">
            <v>64007.59347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23">
          <cell r="P23">
            <v>423544.39357000001</v>
          </cell>
        </row>
        <row r="71">
          <cell r="P71">
            <v>32823.362130000001</v>
          </cell>
        </row>
        <row r="97">
          <cell r="P97">
            <v>451658.79590999999</v>
          </cell>
        </row>
        <row r="110">
          <cell r="P110">
            <v>590194.50199999998</v>
          </cell>
        </row>
        <row r="131">
          <cell r="P131">
            <v>69531.499339999995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Заголовок"/>
      <sheetName val="Содержание"/>
      <sheetName val="1.1"/>
      <sheetName val="1.2"/>
      <sheetName val="2.1"/>
      <sheetName val="2.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8.1"/>
      <sheetName val="18.2"/>
      <sheetName val="19"/>
      <sheetName val="19.1.1"/>
      <sheetName val="19.1.2"/>
      <sheetName val="19.2"/>
      <sheetName val="20"/>
      <sheetName val="20.1"/>
      <sheetName val="21.1"/>
      <sheetName val="21.2.1"/>
      <sheetName val="21.2.2"/>
      <sheetName val="21.3"/>
      <sheetName val="21.4"/>
      <sheetName val="22"/>
      <sheetName val="23"/>
      <sheetName val="24"/>
      <sheetName val="24.1"/>
      <sheetName val="25"/>
      <sheetName val="25.1"/>
      <sheetName val="26"/>
      <sheetName val="27"/>
      <sheetName val="28"/>
      <sheetName val="28.1"/>
      <sheetName val="28.2"/>
      <sheetName val="28.3"/>
      <sheetName val="29"/>
      <sheetName val="P2.1"/>
      <sheetName val="P2.2"/>
      <sheetName val="2.3"/>
      <sheetName val="СЦТ"/>
      <sheetName val="хозспособ"/>
      <sheetName val="подря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>
        <row r="8">
          <cell r="C8" t="str">
            <v>Вид работ</v>
          </cell>
          <cell r="D8" t="str">
            <v>ОАО "ПСК"</v>
          </cell>
          <cell r="I8" t="str">
            <v>Примечания</v>
          </cell>
        </row>
        <row r="9">
          <cell r="D9" t="str">
            <v>Сумма, руб. без НДС</v>
          </cell>
        </row>
        <row r="10">
          <cell r="E10" t="str">
            <v>I кв.</v>
          </cell>
          <cell r="F10" t="str">
            <v>II кв.</v>
          </cell>
          <cell r="G10" t="str">
            <v>III кв.</v>
          </cell>
          <cell r="H10" t="str">
            <v>IV кв.</v>
          </cell>
        </row>
        <row r="11">
          <cell r="B11" t="str">
            <v>ОДГ</v>
          </cell>
          <cell r="D11">
            <v>2454071.8800000004</v>
          </cell>
          <cell r="E11">
            <v>0</v>
          </cell>
          <cell r="F11">
            <v>928483.25000000012</v>
          </cell>
          <cell r="G11">
            <v>1504624.0800000003</v>
          </cell>
          <cell r="H11">
            <v>20964.550000000003</v>
          </cell>
        </row>
        <row r="12">
          <cell r="B12" t="str">
            <v>ВЛ-0,4кВ от КТП-403</v>
          </cell>
          <cell r="C12" t="str">
            <v>Замена стоек опор - 42шт, замена провода на СИП-2,5км, замена вводов-24шт</v>
          </cell>
          <cell r="D12">
            <v>428660.30000000005</v>
          </cell>
          <cell r="F12">
            <v>428660.30000000005</v>
          </cell>
        </row>
        <row r="13">
          <cell r="B13" t="str">
            <v>ВЛ-0,4кВ от КТП-405 п.Валдай</v>
          </cell>
          <cell r="C13" t="str">
            <v>Замена стоек опор - 42шт, замена провода на СИП-2,8км, замена вводов-30шт</v>
          </cell>
          <cell r="D13">
            <v>454189.35000000003</v>
          </cell>
          <cell r="F13">
            <v>454189.35000000003</v>
          </cell>
        </row>
        <row r="14">
          <cell r="C14" t="str">
            <v>Замена стоек опор - 6шт</v>
          </cell>
          <cell r="D14">
            <v>20964.550000000003</v>
          </cell>
          <cell r="H14">
            <v>20964.550000000003</v>
          </cell>
        </row>
        <row r="15">
          <cell r="B15" t="str">
            <v>ВЛ-0,4кВ от КТП-407</v>
          </cell>
          <cell r="C15" t="str">
            <v>Замена стоек опор - 32шт, замена провода на СИП-1,76км, замена вводов-15шт</v>
          </cell>
          <cell r="D15">
            <v>278442.45000000007</v>
          </cell>
          <cell r="G15">
            <v>278442.45000000007</v>
          </cell>
        </row>
        <row r="16">
          <cell r="C16" t="str">
            <v>Замена стоек опор  - 40шт, замена провода на СИП-2,5км, замена вводов- 30шт</v>
          </cell>
          <cell r="D16">
            <v>489627.20000000007</v>
          </cell>
          <cell r="G16">
            <v>489627.20000000007</v>
          </cell>
        </row>
        <row r="17">
          <cell r="B17" t="str">
            <v>ДЭС Валдай</v>
          </cell>
          <cell r="C17" t="str">
            <v>ремонт кровли</v>
          </cell>
          <cell r="D17">
            <v>45633.599999999999</v>
          </cell>
          <cell r="F17">
            <v>45633.599999999999</v>
          </cell>
        </row>
        <row r="18">
          <cell r="C18" t="str">
            <v>Замена стоек опор  - 56шт, замсена провода на СИП-2км, замена вводов-30шт</v>
          </cell>
          <cell r="D18">
            <v>450485.4</v>
          </cell>
          <cell r="G18">
            <v>450485.4</v>
          </cell>
        </row>
        <row r="19">
          <cell r="C19" t="str">
            <v xml:space="preserve">замена разъединителя </v>
          </cell>
          <cell r="D19">
            <v>8920</v>
          </cell>
          <cell r="G19">
            <v>8920</v>
          </cell>
        </row>
        <row r="20">
          <cell r="C20" t="str">
            <v>замена голого провода на СИП-2,2км,замена вводов на СИП-30шт</v>
          </cell>
          <cell r="D20">
            <v>277149.03000000003</v>
          </cell>
          <cell r="G20">
            <v>277149.03000000003</v>
          </cell>
        </row>
        <row r="23">
          <cell r="B23" t="str">
            <v>Начальник ПТО</v>
          </cell>
          <cell r="D23" t="str">
            <v>В. И. Грушин</v>
          </cell>
        </row>
      </sheetData>
      <sheetData sheetId="5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хозспособ"/>
      <sheetName val="подря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>
        <row r="4">
          <cell r="G4" t="str">
            <v>________________________</v>
          </cell>
          <cell r="I4" t="str">
            <v>С. Ю. Архангельский</v>
          </cell>
        </row>
        <row r="6">
          <cell r="G6" t="str">
            <v xml:space="preserve">В редакции от </v>
          </cell>
        </row>
        <row r="7">
          <cell r="A7" t="str">
            <v>Ремонтная программа ОАО "Прионежская сетевая компания" на 2012 год выполняемая хозяйственным способом по Отделу дизельной генерации</v>
          </cell>
        </row>
        <row r="8">
          <cell r="A8" t="str">
            <v>№ п/п</v>
          </cell>
          <cell r="B8" t="str">
            <v>Наименование объекта</v>
          </cell>
          <cell r="C8" t="str">
            <v>Вид работ</v>
          </cell>
          <cell r="D8" t="str">
            <v>ОАО "ПСК"</v>
          </cell>
          <cell r="I8" t="str">
            <v>Примечания</v>
          </cell>
        </row>
        <row r="9">
          <cell r="D9" t="str">
            <v>Сумма, руб. без НДС</v>
          </cell>
          <cell r="E9" t="str">
            <v>в том числе</v>
          </cell>
        </row>
        <row r="10">
          <cell r="E10" t="str">
            <v>I кв.</v>
          </cell>
          <cell r="F10" t="str">
            <v>II кв.</v>
          </cell>
          <cell r="G10" t="str">
            <v>III кв.</v>
          </cell>
          <cell r="H10" t="str">
            <v>IV кв.</v>
          </cell>
        </row>
        <row r="11">
          <cell r="A11" t="str">
            <v>1.1</v>
          </cell>
          <cell r="B11" t="str">
            <v>ОДГ</v>
          </cell>
          <cell r="D11">
            <v>2454071.8800000004</v>
          </cell>
          <cell r="E11">
            <v>0</v>
          </cell>
          <cell r="F11">
            <v>928483.25000000012</v>
          </cell>
          <cell r="G11">
            <v>1504624.0800000003</v>
          </cell>
          <cell r="H11">
            <v>20964.550000000003</v>
          </cell>
        </row>
        <row r="12">
          <cell r="A12" t="str">
            <v>1.1.1</v>
          </cell>
          <cell r="B12" t="str">
            <v>ВЛ-0,4кВ от КТП-403</v>
          </cell>
          <cell r="C12" t="str">
            <v>Замена стоек опор - 42шт, замена провода на СИП-2,5км, замена вводов-24шт</v>
          </cell>
          <cell r="D12">
            <v>428660.30000000005</v>
          </cell>
          <cell r="F12">
            <v>428660.30000000005</v>
          </cell>
        </row>
        <row r="13">
          <cell r="A13" t="str">
            <v>1.1.2</v>
          </cell>
          <cell r="B13" t="str">
            <v>ВЛ-0,4кВ от КТП-405 п.Валдай</v>
          </cell>
          <cell r="C13" t="str">
            <v>Замена стоек опор - 42шт, замена провода на СИП-2,8км, замена вводов-30шт</v>
          </cell>
          <cell r="D13">
            <v>454189.35000000003</v>
          </cell>
          <cell r="F13">
            <v>454189.35000000003</v>
          </cell>
        </row>
        <row r="14">
          <cell r="A14" t="str">
            <v>1.1.3</v>
          </cell>
          <cell r="B14" t="str">
            <v>ВЛ-0,4кВ от КТП-406 п.Валдай</v>
          </cell>
          <cell r="C14" t="str">
            <v>Замена стоек опор - 6шт</v>
          </cell>
          <cell r="D14">
            <v>20964.550000000003</v>
          </cell>
          <cell r="H14">
            <v>20964.550000000003</v>
          </cell>
        </row>
        <row r="15">
          <cell r="A15" t="str">
            <v>1.1.4</v>
          </cell>
          <cell r="B15" t="str">
            <v>ВЛ-0,4кВ от КТП-407</v>
          </cell>
          <cell r="C15" t="str">
            <v>Замена стоек опор - 32шт, замена провода на СИП-1,76км, замена вводов-15шт</v>
          </cell>
          <cell r="D15">
            <v>278442.45000000007</v>
          </cell>
          <cell r="G15">
            <v>278442.45000000007</v>
          </cell>
        </row>
        <row r="16">
          <cell r="A16" t="str">
            <v>1.1.5</v>
          </cell>
          <cell r="B16" t="str">
            <v>ВЛ-0,4кВ от КТП-408</v>
          </cell>
          <cell r="C16" t="str">
            <v>Замена стоек опор  - 40шт, замена провода на СИП-2,5км, замена вводов- 30шт</v>
          </cell>
          <cell r="D16">
            <v>489627.20000000007</v>
          </cell>
          <cell r="G16">
            <v>489627.20000000007</v>
          </cell>
        </row>
        <row r="17">
          <cell r="A17" t="str">
            <v>1.1.6</v>
          </cell>
          <cell r="B17" t="str">
            <v>ДЭС Валдай</v>
          </cell>
          <cell r="C17" t="str">
            <v>ремонт кровли</v>
          </cell>
          <cell r="D17">
            <v>45633.599999999999</v>
          </cell>
          <cell r="F17">
            <v>45633.599999999999</v>
          </cell>
        </row>
        <row r="18">
          <cell r="A18" t="str">
            <v>1.1.7</v>
          </cell>
          <cell r="B18" t="str">
            <v>ВЛ-0,4кВ от ДЭС с.Реболы ф.2</v>
          </cell>
          <cell r="C18" t="str">
            <v>Замена стоек опор  - 56шт, замсена провода на СИП-2км, замена вводов-30шт</v>
          </cell>
          <cell r="D18">
            <v>450485.4</v>
          </cell>
          <cell r="G18">
            <v>450485.4</v>
          </cell>
        </row>
        <row r="19">
          <cell r="A19" t="str">
            <v>1.1.8</v>
          </cell>
          <cell r="B19" t="str">
            <v>КТП-4 с.Реболы</v>
          </cell>
          <cell r="C19" t="str">
            <v xml:space="preserve">замена разъединителя </v>
          </cell>
          <cell r="D19">
            <v>8920</v>
          </cell>
          <cell r="G19">
            <v>8920</v>
          </cell>
        </row>
        <row r="20">
          <cell r="A20" t="str">
            <v>1.1.9</v>
          </cell>
          <cell r="B20" t="str">
            <v>ВЛ-0,4кВ от ДЭС п.Кимоваара</v>
          </cell>
          <cell r="C20" t="str">
            <v>замена голого провода на СИП-2,2км,замена вводов на СИП-30шт</v>
          </cell>
          <cell r="D20">
            <v>277149.03000000003</v>
          </cell>
          <cell r="G20">
            <v>277149.03000000003</v>
          </cell>
        </row>
        <row r="23">
          <cell r="B23" t="str">
            <v>Начальник ПТО</v>
          </cell>
          <cell r="D23" t="str">
            <v>В. И. Грушин</v>
          </cell>
        </row>
      </sheetData>
      <sheetData sheetId="3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"/>
      <sheetName val="Пр.1"/>
      <sheetName val="Пр.2"/>
      <sheetName val="Пр.3"/>
      <sheetName val="Пр.4"/>
      <sheetName val="Пр.5"/>
      <sheetName val="Пр.5а"/>
      <sheetName val="Пр.6"/>
      <sheetName val="Пр.6а"/>
      <sheetName val="пр.6 всп."/>
      <sheetName val="Пр.7"/>
      <sheetName val="Пр.8"/>
      <sheetName val="Пр.9"/>
      <sheetName val="Пр.9 всп."/>
      <sheetName val="Пр.10"/>
      <sheetName val="Пр.11"/>
      <sheetName val="Пр.12"/>
      <sheetName val="Пр.13"/>
      <sheetName val="Пр.14"/>
      <sheetName val="Пр.15"/>
      <sheetName val="Пр.16"/>
      <sheetName val="Пр.17"/>
      <sheetName val="Пр.18"/>
      <sheetName val="Пр.19"/>
      <sheetName val="Пр.20"/>
      <sheetName val="Пр.21"/>
      <sheetName val="Пр.22"/>
      <sheetName val="Пр.23"/>
      <sheetName val="Пр.24"/>
      <sheetName val="Пр.24 всп."/>
      <sheetName val="Пр.25"/>
      <sheetName val="Пр.26"/>
      <sheetName val="Пр.27"/>
      <sheetName val="Пр.28"/>
      <sheetName val="Пр.29"/>
      <sheetName val="Пр.30"/>
      <sheetName val="Пр.31"/>
      <sheetName val="Пр.32"/>
      <sheetName val="Пр.33"/>
      <sheetName val="Пр.34"/>
      <sheetName val="Пр.35"/>
      <sheetName val="Пр.36"/>
      <sheetName val="Пр.37"/>
      <sheetName val="Passcheck"/>
      <sheetName val="Di2"/>
      <sheetName val="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0"/>
      <sheetName val="1.4"/>
      <sheetName val="1.5"/>
      <sheetName val="2"/>
      <sheetName val="3"/>
      <sheetName val="П 1.12"/>
      <sheetName val="П 1.13"/>
      <sheetName val="П 1.16"/>
      <sheetName val="П 1.17"/>
      <sheetName val="П 1.20"/>
      <sheetName val="П 1.20.1"/>
      <sheetName val="П 1.21"/>
      <sheetName val="пр 3"/>
      <sheetName val="пр 4"/>
      <sheetName val="пр 4.1"/>
      <sheetName val="пр 5"/>
      <sheetName val="пр 6"/>
      <sheetName val="пр 7"/>
      <sheetName val="пр 7.1"/>
      <sheetName val="пр 8"/>
      <sheetName val="пр 10"/>
      <sheetName val="пр 11"/>
      <sheetName val="пр 13"/>
      <sheetName val="пр 14"/>
      <sheetName val="пр 16"/>
      <sheetName val="пр 16.1"/>
      <sheetName val="пр 17"/>
      <sheetName val="пр 19"/>
      <sheetName val="пр 20"/>
      <sheetName val="пр 23"/>
      <sheetName val="пр 24"/>
      <sheetName val="пр 24.1"/>
      <sheetName val="пр 25"/>
      <sheetName val="пр 26"/>
      <sheetName val="пр 27"/>
      <sheetName val="пр 29 (энергия)"/>
      <sheetName val="30"/>
      <sheetName val="Passcheck"/>
      <sheetName val="Di2"/>
      <sheetName val="D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6">
          <cell r="D6" t="str">
            <v>План (утв.)</v>
          </cell>
          <cell r="E6" t="str">
            <v>Факт</v>
          </cell>
          <cell r="F6" t="str">
            <v>План (утв.)</v>
          </cell>
          <cell r="G6" t="str">
            <v>Ожидаемый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>
        <row r="21">
          <cell r="B21" t="str">
            <v>Резервный фонд</v>
          </cell>
          <cell r="E21">
            <v>0</v>
          </cell>
          <cell r="F21">
            <v>0</v>
          </cell>
          <cell r="G21">
            <v>0</v>
          </cell>
        </row>
        <row r="22">
          <cell r="B22" t="str">
            <v>Резерв по сомнительным долгам</v>
          </cell>
          <cell r="E22">
            <v>0</v>
          </cell>
          <cell r="F22">
            <v>0</v>
          </cell>
          <cell r="G22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</row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I7" t="e">
            <v>#DIV/0!</v>
          </cell>
          <cell r="J7" t="e">
            <v>#DIV/0!</v>
          </cell>
          <cell r="L7" t="e">
            <v>#DIV/0!</v>
          </cell>
        </row>
        <row r="8">
          <cell r="D8">
            <v>0</v>
          </cell>
        </row>
        <row r="9">
          <cell r="D9">
            <v>0</v>
          </cell>
        </row>
        <row r="10">
          <cell r="D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1997"/>
      <sheetName val="1998"/>
      <sheetName val="1999"/>
      <sheetName val="2000"/>
      <sheetName val="2001"/>
      <sheetName val="2002"/>
      <sheetName val="2003"/>
      <sheetName val="Раб мощн."/>
      <sheetName val="Макет 0190"/>
      <sheetName val="Макет 840305"/>
      <sheetName val="Отчёт с ДЭС"/>
      <sheetName val="Макет 0180 с ДЭС"/>
      <sheetName val="Макет 8110 с ДЭС"/>
      <sheetName val="Отчёт в СЗЭ с ДЭС"/>
      <sheetName val="ТЭП с ДЭС 2002"/>
      <sheetName val="ТЭП с ДЭС (2001)"/>
      <sheetName val="Экспрес-анализ"/>
      <sheetName val="Экспрес-анализ 2"/>
      <sheetName val="ФКЦБ"/>
      <sheetName val="2004"/>
      <sheetName val="ТЭП с ДЭС 2003"/>
      <sheetName val="проба пера"/>
      <sheetName val="прил. к фП-1 лист 1"/>
      <sheetName val="прил. к фП-1 лист 2"/>
      <sheetName val="ф 1-рег 1 лист"/>
      <sheetName val="ф 1-рег 2 лист"/>
    </sheetNames>
    <sheetDataSet>
      <sheetData sheetId="0" refreshError="1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  <cell r="AA1">
            <v>27</v>
          </cell>
          <cell r="AB1">
            <v>28</v>
          </cell>
          <cell r="AC1">
            <v>29</v>
          </cell>
          <cell r="AD1">
            <v>30</v>
          </cell>
          <cell r="AE1">
            <v>31</v>
          </cell>
          <cell r="AF1">
            <v>32</v>
          </cell>
          <cell r="AG1">
            <v>33</v>
          </cell>
          <cell r="AH1">
            <v>34</v>
          </cell>
          <cell r="AI1">
            <v>35</v>
          </cell>
          <cell r="AJ1">
            <v>36</v>
          </cell>
          <cell r="AK1">
            <v>37</v>
          </cell>
          <cell r="AL1">
            <v>38</v>
          </cell>
          <cell r="AM1">
            <v>39</v>
          </cell>
          <cell r="AN1">
            <v>40</v>
          </cell>
          <cell r="AO1">
            <v>41</v>
          </cell>
          <cell r="AP1">
            <v>42</v>
          </cell>
          <cell r="AQ1">
            <v>43</v>
          </cell>
          <cell r="AR1">
            <v>44</v>
          </cell>
          <cell r="AS1">
            <v>45</v>
          </cell>
          <cell r="AT1">
            <v>46</v>
          </cell>
          <cell r="AU1">
            <v>47</v>
          </cell>
          <cell r="AV1">
            <v>48</v>
          </cell>
          <cell r="AW1">
            <v>49</v>
          </cell>
          <cell r="AX1">
            <v>50</v>
          </cell>
          <cell r="AY1">
            <v>51</v>
          </cell>
          <cell r="AZ1">
            <v>52</v>
          </cell>
          <cell r="BA1">
            <v>53</v>
          </cell>
          <cell r="BB1">
            <v>54</v>
          </cell>
          <cell r="BC1">
            <v>55</v>
          </cell>
          <cell r="BD1">
            <v>56</v>
          </cell>
        </row>
        <row r="2">
          <cell r="A2">
            <v>2</v>
          </cell>
          <cell r="B2" t="str">
            <v>№</v>
          </cell>
          <cell r="C2" t="str">
            <v>Показатели</v>
          </cell>
          <cell r="D2" t="str">
            <v>Ед.</v>
          </cell>
          <cell r="E2" t="str">
            <v>январь</v>
          </cell>
          <cell r="G2" t="str">
            <v>февраль</v>
          </cell>
          <cell r="I2" t="str">
            <v>2 месяца</v>
          </cell>
          <cell r="K2" t="str">
            <v>март</v>
          </cell>
          <cell r="M2" t="str">
            <v>1 квартал</v>
          </cell>
          <cell r="O2" t="str">
            <v>апрель</v>
          </cell>
          <cell r="Q2" t="str">
            <v>4 месяца</v>
          </cell>
          <cell r="S2" t="str">
            <v>май</v>
          </cell>
          <cell r="U2" t="str">
            <v>5 месяцев</v>
          </cell>
          <cell r="W2" t="str">
            <v>июнь</v>
          </cell>
          <cell r="Y2" t="str">
            <v>2 квартал</v>
          </cell>
          <cell r="AA2" t="str">
            <v>1 полугодие</v>
          </cell>
          <cell r="AC2" t="str">
            <v>июль</v>
          </cell>
          <cell r="AE2" t="str">
            <v>7 месяцев</v>
          </cell>
          <cell r="AG2" t="str">
            <v>август</v>
          </cell>
          <cell r="AI2" t="str">
            <v>8 месяцев</v>
          </cell>
          <cell r="AK2" t="str">
            <v>сентябрь</v>
          </cell>
          <cell r="AM2" t="str">
            <v>3 квартал</v>
          </cell>
          <cell r="AO2" t="str">
            <v>9 месяцев</v>
          </cell>
          <cell r="AQ2" t="str">
            <v>октябрь</v>
          </cell>
          <cell r="AS2" t="str">
            <v>10 месяцев</v>
          </cell>
          <cell r="AU2" t="str">
            <v>ноябрь</v>
          </cell>
          <cell r="AW2" t="str">
            <v>11 месяцев</v>
          </cell>
          <cell r="AY2" t="str">
            <v>декабрь</v>
          </cell>
          <cell r="BA2" t="str">
            <v>4 квартал</v>
          </cell>
          <cell r="BC2" t="str">
            <v>год</v>
          </cell>
        </row>
        <row r="3">
          <cell r="A3">
            <v>3</v>
          </cell>
          <cell r="D3" t="str">
            <v>измер.</v>
          </cell>
          <cell r="E3" t="str">
            <v>план</v>
          </cell>
          <cell r="F3" t="str">
            <v>факт</v>
          </cell>
          <cell r="G3" t="str">
            <v>план</v>
          </cell>
          <cell r="H3" t="str">
            <v>факт</v>
          </cell>
          <cell r="I3" t="str">
            <v>план</v>
          </cell>
          <cell r="J3" t="str">
            <v>факт</v>
          </cell>
          <cell r="K3" t="str">
            <v>план</v>
          </cell>
          <cell r="L3" t="str">
            <v>факт</v>
          </cell>
          <cell r="M3" t="str">
            <v>план</v>
          </cell>
          <cell r="N3" t="str">
            <v>факт</v>
          </cell>
          <cell r="O3" t="str">
            <v>план</v>
          </cell>
          <cell r="P3" t="str">
            <v>факт</v>
          </cell>
          <cell r="Q3" t="str">
            <v>план</v>
          </cell>
          <cell r="R3" t="str">
            <v>факт</v>
          </cell>
          <cell r="S3" t="str">
            <v>план</v>
          </cell>
          <cell r="T3" t="str">
            <v>факт</v>
          </cell>
          <cell r="U3" t="str">
            <v>план</v>
          </cell>
          <cell r="V3" t="str">
            <v>факт</v>
          </cell>
          <cell r="W3" t="str">
            <v>план</v>
          </cell>
          <cell r="X3" t="str">
            <v>факт</v>
          </cell>
          <cell r="Y3" t="str">
            <v>план</v>
          </cell>
          <cell r="Z3" t="str">
            <v>факт</v>
          </cell>
          <cell r="AA3" t="str">
            <v>план</v>
          </cell>
          <cell r="AB3" t="str">
            <v>факт</v>
          </cell>
          <cell r="AC3" t="str">
            <v>план</v>
          </cell>
          <cell r="AD3" t="str">
            <v>факт</v>
          </cell>
          <cell r="AE3" t="str">
            <v>план</v>
          </cell>
          <cell r="AF3" t="str">
            <v>факт</v>
          </cell>
          <cell r="AG3" t="str">
            <v>план</v>
          </cell>
          <cell r="AH3" t="str">
            <v>факт</v>
          </cell>
          <cell r="AI3" t="str">
            <v>план</v>
          </cell>
          <cell r="AJ3" t="str">
            <v>факт</v>
          </cell>
          <cell r="AK3" t="str">
            <v>план</v>
          </cell>
          <cell r="AL3" t="str">
            <v>факт</v>
          </cell>
          <cell r="AM3" t="str">
            <v>план</v>
          </cell>
          <cell r="AN3" t="str">
            <v>факт</v>
          </cell>
          <cell r="AO3" t="str">
            <v>план</v>
          </cell>
          <cell r="AP3" t="str">
            <v>факт</v>
          </cell>
          <cell r="AQ3" t="str">
            <v>план</v>
          </cell>
          <cell r="AR3" t="str">
            <v>факт</v>
          </cell>
          <cell r="AS3" t="str">
            <v>план</v>
          </cell>
          <cell r="AT3" t="str">
            <v>факт</v>
          </cell>
          <cell r="AU3" t="str">
            <v>план</v>
          </cell>
          <cell r="AV3" t="str">
            <v>факт</v>
          </cell>
          <cell r="AW3" t="str">
            <v>план</v>
          </cell>
          <cell r="AX3" t="str">
            <v>факт</v>
          </cell>
          <cell r="AY3" t="str">
            <v>план</v>
          </cell>
          <cell r="AZ3" t="str">
            <v>факт</v>
          </cell>
          <cell r="BA3" t="str">
            <v>план</v>
          </cell>
          <cell r="BB3" t="str">
            <v>факт</v>
          </cell>
          <cell r="BC3" t="str">
            <v>план</v>
          </cell>
          <cell r="BD3" t="str">
            <v>факт</v>
          </cell>
        </row>
        <row r="4">
          <cell r="A4">
            <v>4</v>
          </cell>
          <cell r="B4" t="str">
            <v>I</v>
          </cell>
          <cell r="C4" t="str">
            <v>А. Рабочаа мощность</v>
          </cell>
        </row>
        <row r="5">
          <cell r="A5">
            <v>5</v>
          </cell>
          <cell r="C5" t="str">
            <v>Количество дней</v>
          </cell>
          <cell r="D5" t="str">
            <v>дн.</v>
          </cell>
          <cell r="E5">
            <v>31</v>
          </cell>
          <cell r="F5">
            <v>31</v>
          </cell>
          <cell r="G5">
            <v>28</v>
          </cell>
          <cell r="H5">
            <v>28</v>
          </cell>
          <cell r="I5">
            <v>59</v>
          </cell>
          <cell r="J5">
            <v>59</v>
          </cell>
          <cell r="K5">
            <v>31</v>
          </cell>
          <cell r="L5">
            <v>31</v>
          </cell>
          <cell r="M5">
            <v>90</v>
          </cell>
          <cell r="N5">
            <v>90</v>
          </cell>
          <cell r="O5">
            <v>30</v>
          </cell>
          <cell r="P5">
            <v>30</v>
          </cell>
          <cell r="Q5">
            <v>120</v>
          </cell>
          <cell r="R5">
            <v>120</v>
          </cell>
          <cell r="S5">
            <v>31</v>
          </cell>
          <cell r="T5">
            <v>31</v>
          </cell>
          <cell r="U5">
            <v>151</v>
          </cell>
          <cell r="V5">
            <v>151</v>
          </cell>
          <cell r="W5">
            <v>30</v>
          </cell>
          <cell r="X5">
            <v>30</v>
          </cell>
          <cell r="Y5">
            <v>91</v>
          </cell>
          <cell r="Z5">
            <v>91</v>
          </cell>
          <cell r="AA5">
            <v>181</v>
          </cell>
          <cell r="AB5">
            <v>181</v>
          </cell>
          <cell r="AC5">
            <v>31</v>
          </cell>
          <cell r="AD5">
            <v>31</v>
          </cell>
          <cell r="AE5">
            <v>212</v>
          </cell>
          <cell r="AF5">
            <v>212</v>
          </cell>
          <cell r="AG5">
            <v>31</v>
          </cell>
          <cell r="AH5">
            <v>31</v>
          </cell>
          <cell r="AI5">
            <v>243</v>
          </cell>
          <cell r="AJ5">
            <v>243</v>
          </cell>
          <cell r="AK5">
            <v>30</v>
          </cell>
          <cell r="AL5">
            <v>30</v>
          </cell>
          <cell r="AM5">
            <v>92</v>
          </cell>
          <cell r="AN5">
            <v>92</v>
          </cell>
          <cell r="AO5">
            <v>273</v>
          </cell>
          <cell r="AP5">
            <v>273</v>
          </cell>
          <cell r="AQ5">
            <v>31</v>
          </cell>
          <cell r="AR5">
            <v>31</v>
          </cell>
          <cell r="AS5">
            <v>304</v>
          </cell>
          <cell r="AT5">
            <v>304</v>
          </cell>
          <cell r="AU5">
            <v>30</v>
          </cell>
          <cell r="AV5">
            <v>30</v>
          </cell>
          <cell r="AW5">
            <v>334</v>
          </cell>
          <cell r="AX5">
            <v>334</v>
          </cell>
          <cell r="AY5">
            <v>31</v>
          </cell>
          <cell r="AZ5">
            <v>31</v>
          </cell>
          <cell r="BA5">
            <v>92</v>
          </cell>
          <cell r="BB5">
            <v>92</v>
          </cell>
          <cell r="BC5">
            <v>365</v>
          </cell>
          <cell r="BD5">
            <v>365</v>
          </cell>
        </row>
        <row r="6">
          <cell r="A6">
            <v>6</v>
          </cell>
          <cell r="B6">
            <v>1</v>
          </cell>
          <cell r="C6" t="str">
            <v>Рабочаая мощность всего:</v>
          </cell>
          <cell r="D6" t="str">
            <v>МВт</v>
          </cell>
          <cell r="E6">
            <v>475</v>
          </cell>
          <cell r="F6">
            <v>544</v>
          </cell>
          <cell r="G6">
            <v>476</v>
          </cell>
          <cell r="H6">
            <v>484</v>
          </cell>
          <cell r="I6">
            <v>475.47457627118644</v>
          </cell>
          <cell r="J6">
            <v>515.52542372881351</v>
          </cell>
          <cell r="K6">
            <v>422</v>
          </cell>
          <cell r="L6">
            <v>480</v>
          </cell>
          <cell r="M6">
            <v>457.05555555555554</v>
          </cell>
          <cell r="N6">
            <v>503.28888888888895</v>
          </cell>
          <cell r="O6">
            <v>433</v>
          </cell>
          <cell r="P6">
            <v>459</v>
          </cell>
          <cell r="Q6">
            <v>451.07000000000005</v>
          </cell>
          <cell r="R6">
            <v>492.25</v>
          </cell>
          <cell r="S6">
            <v>517</v>
          </cell>
          <cell r="T6">
            <v>590</v>
          </cell>
          <cell r="U6">
            <v>464.58000000000004</v>
          </cell>
          <cell r="V6">
            <v>512.20000000000005</v>
          </cell>
          <cell r="W6">
            <v>485</v>
          </cell>
          <cell r="X6">
            <v>530</v>
          </cell>
          <cell r="Y6">
            <v>482.41999999999996</v>
          </cell>
          <cell r="Z6">
            <v>531.76</v>
          </cell>
          <cell r="AA6">
            <v>467.98</v>
          </cell>
          <cell r="AB6">
            <v>515.24</v>
          </cell>
          <cell r="AC6">
            <v>464</v>
          </cell>
          <cell r="AD6">
            <v>467</v>
          </cell>
          <cell r="AE6">
            <v>467.44000000000005</v>
          </cell>
          <cell r="AF6">
            <v>508.2</v>
          </cell>
          <cell r="AG6">
            <v>388</v>
          </cell>
          <cell r="AH6">
            <v>411</v>
          </cell>
          <cell r="AI6">
            <v>457.24</v>
          </cell>
          <cell r="AJ6">
            <v>495.77</v>
          </cell>
          <cell r="AK6">
            <v>392</v>
          </cell>
          <cell r="AL6">
            <v>399</v>
          </cell>
          <cell r="AM6">
            <v>414.90000000000003</v>
          </cell>
          <cell r="AN6">
            <v>425.99</v>
          </cell>
          <cell r="AO6">
            <v>450.12</v>
          </cell>
          <cell r="AP6">
            <v>485.09</v>
          </cell>
          <cell r="AQ6">
            <v>463</v>
          </cell>
          <cell r="AR6">
            <v>500</v>
          </cell>
          <cell r="AS6">
            <v>451.42999999999995</v>
          </cell>
          <cell r="AT6">
            <v>486.73</v>
          </cell>
          <cell r="AU6">
            <v>492</v>
          </cell>
          <cell r="AV6">
            <v>528</v>
          </cell>
          <cell r="AW6">
            <v>455.98999999999995</v>
          </cell>
          <cell r="AX6">
            <v>492.47999999999996</v>
          </cell>
          <cell r="AY6">
            <v>512</v>
          </cell>
          <cell r="AZ6">
            <v>555</v>
          </cell>
          <cell r="BA6">
            <v>489.0034782608696</v>
          </cell>
          <cell r="BB6">
            <v>527.65173913043475</v>
          </cell>
          <cell r="BC6">
            <v>460.78000000000003</v>
          </cell>
          <cell r="BD6">
            <v>497.81999999999994</v>
          </cell>
        </row>
        <row r="7">
          <cell r="A7">
            <v>7</v>
          </cell>
          <cell r="B7" t="str">
            <v>1.1</v>
          </cell>
          <cell r="C7" t="str">
            <v>в т.ч. ТЭС</v>
          </cell>
          <cell r="D7" t="str">
            <v>МВт</v>
          </cell>
          <cell r="E7">
            <v>152</v>
          </cell>
          <cell r="F7">
            <v>174</v>
          </cell>
          <cell r="G7">
            <v>142</v>
          </cell>
          <cell r="H7">
            <v>147</v>
          </cell>
          <cell r="I7">
            <v>147.25423728813558</v>
          </cell>
          <cell r="J7">
            <v>161.18644067796609</v>
          </cell>
          <cell r="K7">
            <v>125</v>
          </cell>
          <cell r="L7">
            <v>136</v>
          </cell>
          <cell r="M7">
            <v>139.5888888888889</v>
          </cell>
          <cell r="N7">
            <v>152.51111111111112</v>
          </cell>
          <cell r="O7">
            <v>105</v>
          </cell>
          <cell r="P7">
            <v>116</v>
          </cell>
          <cell r="Q7">
            <v>130.9</v>
          </cell>
          <cell r="R7">
            <v>143.4</v>
          </cell>
          <cell r="S7">
            <v>67</v>
          </cell>
          <cell r="T7">
            <v>71</v>
          </cell>
          <cell r="U7">
            <v>117.8</v>
          </cell>
          <cell r="V7">
            <v>128.5</v>
          </cell>
          <cell r="W7">
            <v>24</v>
          </cell>
          <cell r="X7">
            <v>24</v>
          </cell>
          <cell r="Y7">
            <v>68.98</v>
          </cell>
          <cell r="Z7">
            <v>74.989999999999995</v>
          </cell>
          <cell r="AA7">
            <v>102.3</v>
          </cell>
          <cell r="AB7">
            <v>111.2</v>
          </cell>
          <cell r="AC7">
            <v>35</v>
          </cell>
          <cell r="AD7">
            <v>38</v>
          </cell>
          <cell r="AE7">
            <v>92.43</v>
          </cell>
          <cell r="AF7">
            <v>100.5</v>
          </cell>
          <cell r="AG7">
            <v>40</v>
          </cell>
          <cell r="AH7">
            <v>40</v>
          </cell>
          <cell r="AI7">
            <v>85.74</v>
          </cell>
          <cell r="AJ7">
            <v>92.78</v>
          </cell>
          <cell r="AK7">
            <v>45</v>
          </cell>
          <cell r="AL7">
            <v>52</v>
          </cell>
          <cell r="AM7">
            <v>39.950000000000003</v>
          </cell>
          <cell r="AN7">
            <v>43.24</v>
          </cell>
          <cell r="AO7">
            <v>81.260000000000005</v>
          </cell>
          <cell r="AP7">
            <v>88.3</v>
          </cell>
          <cell r="AQ7">
            <v>90</v>
          </cell>
          <cell r="AR7">
            <v>125</v>
          </cell>
          <cell r="AS7">
            <v>82.15</v>
          </cell>
          <cell r="AT7">
            <v>92.04</v>
          </cell>
          <cell r="AU7">
            <v>130</v>
          </cell>
          <cell r="AV7">
            <v>154</v>
          </cell>
          <cell r="AW7">
            <v>87.44</v>
          </cell>
          <cell r="AX7">
            <v>99.74</v>
          </cell>
          <cell r="AY7">
            <v>150</v>
          </cell>
          <cell r="AZ7">
            <v>175</v>
          </cell>
          <cell r="BA7">
            <v>123.3</v>
          </cell>
          <cell r="BB7">
            <v>151.30000000000001</v>
          </cell>
          <cell r="BC7">
            <v>92.75</v>
          </cell>
          <cell r="BD7">
            <v>106.1</v>
          </cell>
        </row>
        <row r="8">
          <cell r="A8">
            <v>8</v>
          </cell>
          <cell r="B8" t="str">
            <v>1.2</v>
          </cell>
          <cell r="C8" t="str">
            <v>ГЭС</v>
          </cell>
          <cell r="D8" t="str">
            <v>МВт</v>
          </cell>
          <cell r="E8">
            <v>323</v>
          </cell>
          <cell r="F8">
            <v>370</v>
          </cell>
          <cell r="G8">
            <v>334</v>
          </cell>
          <cell r="H8">
            <v>337</v>
          </cell>
          <cell r="I8">
            <v>328.22033898305085</v>
          </cell>
          <cell r="J8">
            <v>354.33898305084745</v>
          </cell>
          <cell r="K8">
            <v>297</v>
          </cell>
          <cell r="L8">
            <v>344</v>
          </cell>
          <cell r="M8">
            <v>317.46666666666664</v>
          </cell>
          <cell r="N8">
            <v>350.77777777777783</v>
          </cell>
          <cell r="O8">
            <v>328</v>
          </cell>
          <cell r="P8">
            <v>343</v>
          </cell>
          <cell r="Q8">
            <v>320.17</v>
          </cell>
          <cell r="R8">
            <v>348.85</v>
          </cell>
          <cell r="S8">
            <v>450</v>
          </cell>
          <cell r="T8">
            <v>519</v>
          </cell>
          <cell r="U8">
            <v>346.78000000000003</v>
          </cell>
          <cell r="V8">
            <v>383.7</v>
          </cell>
          <cell r="W8">
            <v>461</v>
          </cell>
          <cell r="X8">
            <v>506</v>
          </cell>
          <cell r="Y8">
            <v>413.43999999999994</v>
          </cell>
          <cell r="Z8">
            <v>456.77000000000004</v>
          </cell>
          <cell r="AA8">
            <v>365.68</v>
          </cell>
          <cell r="AB8">
            <v>404.03999999999996</v>
          </cell>
          <cell r="AC8">
            <v>429</v>
          </cell>
          <cell r="AD8">
            <v>429</v>
          </cell>
          <cell r="AE8">
            <v>375.01000000000005</v>
          </cell>
          <cell r="AF8">
            <v>407.7</v>
          </cell>
          <cell r="AG8">
            <v>348</v>
          </cell>
          <cell r="AH8">
            <v>371</v>
          </cell>
          <cell r="AI8">
            <v>371.5</v>
          </cell>
          <cell r="AJ8">
            <v>402.99</v>
          </cell>
          <cell r="AK8">
            <v>347</v>
          </cell>
          <cell r="AL8">
            <v>347</v>
          </cell>
          <cell r="AM8">
            <v>374.95000000000005</v>
          </cell>
          <cell r="AN8">
            <v>382.75</v>
          </cell>
          <cell r="AO8">
            <v>368.86</v>
          </cell>
          <cell r="AP8">
            <v>396.78999999999996</v>
          </cell>
          <cell r="AQ8">
            <v>373</v>
          </cell>
          <cell r="AR8">
            <v>375</v>
          </cell>
          <cell r="AS8">
            <v>369.28</v>
          </cell>
          <cell r="AT8">
            <v>394.69</v>
          </cell>
          <cell r="AU8">
            <v>362</v>
          </cell>
          <cell r="AV8">
            <v>374</v>
          </cell>
          <cell r="AW8">
            <v>368.54999999999995</v>
          </cell>
          <cell r="AX8">
            <v>392.73999999999995</v>
          </cell>
          <cell r="AY8">
            <v>362</v>
          </cell>
          <cell r="AZ8">
            <v>380</v>
          </cell>
          <cell r="BA8">
            <v>365.70347826086959</v>
          </cell>
          <cell r="BB8">
            <v>376.35173913043474</v>
          </cell>
          <cell r="BC8">
            <v>368.03000000000003</v>
          </cell>
          <cell r="BD8">
            <v>391.71999999999997</v>
          </cell>
        </row>
        <row r="9">
          <cell r="A9">
            <v>9</v>
          </cell>
          <cell r="B9" t="str">
            <v>1.2.1</v>
          </cell>
          <cell r="C9" t="str">
            <v>в т.ч. каскады Сунский</v>
          </cell>
          <cell r="D9" t="str">
            <v>-//-</v>
          </cell>
          <cell r="E9">
            <v>35</v>
          </cell>
          <cell r="F9">
            <v>35</v>
          </cell>
          <cell r="G9">
            <v>35</v>
          </cell>
          <cell r="H9">
            <v>35</v>
          </cell>
          <cell r="I9">
            <v>35</v>
          </cell>
          <cell r="J9">
            <v>35</v>
          </cell>
          <cell r="K9">
            <v>30</v>
          </cell>
          <cell r="L9">
            <v>37</v>
          </cell>
          <cell r="M9">
            <v>33.277777777777779</v>
          </cell>
          <cell r="N9">
            <v>35.68888888888889</v>
          </cell>
          <cell r="O9">
            <v>35</v>
          </cell>
          <cell r="P9">
            <v>36</v>
          </cell>
          <cell r="Q9">
            <v>33.700000000000003</v>
          </cell>
          <cell r="R9">
            <v>35.799999999999997</v>
          </cell>
          <cell r="S9">
            <v>40</v>
          </cell>
          <cell r="T9">
            <v>40</v>
          </cell>
          <cell r="U9">
            <v>35</v>
          </cell>
          <cell r="V9">
            <v>36.6</v>
          </cell>
          <cell r="W9">
            <v>38</v>
          </cell>
          <cell r="X9">
            <v>44</v>
          </cell>
          <cell r="Y9">
            <v>37.700000000000003</v>
          </cell>
          <cell r="Z9">
            <v>40</v>
          </cell>
          <cell r="AA9">
            <v>35.5</v>
          </cell>
          <cell r="AB9">
            <v>37.9</v>
          </cell>
          <cell r="AC9">
            <v>40</v>
          </cell>
          <cell r="AD9">
            <v>40</v>
          </cell>
          <cell r="AE9">
            <v>36.200000000000003</v>
          </cell>
          <cell r="AF9">
            <v>38.200000000000003</v>
          </cell>
          <cell r="AG9">
            <v>30</v>
          </cell>
          <cell r="AH9">
            <v>37</v>
          </cell>
          <cell r="AI9">
            <v>35.4</v>
          </cell>
          <cell r="AJ9">
            <v>38</v>
          </cell>
          <cell r="AK9">
            <v>40</v>
          </cell>
          <cell r="AL9">
            <v>40</v>
          </cell>
          <cell r="AM9">
            <v>36.6</v>
          </cell>
          <cell r="AN9">
            <v>39</v>
          </cell>
          <cell r="AO9">
            <v>35.9</v>
          </cell>
          <cell r="AP9">
            <v>38.200000000000003</v>
          </cell>
          <cell r="AQ9">
            <v>40</v>
          </cell>
          <cell r="AR9">
            <v>40</v>
          </cell>
          <cell r="AS9">
            <v>36.299999999999997</v>
          </cell>
          <cell r="AT9">
            <v>38.4</v>
          </cell>
          <cell r="AU9">
            <v>40</v>
          </cell>
          <cell r="AV9">
            <v>42</v>
          </cell>
          <cell r="AW9">
            <v>36.6</v>
          </cell>
          <cell r="AX9">
            <v>38.700000000000003</v>
          </cell>
          <cell r="AY9">
            <v>40</v>
          </cell>
          <cell r="AZ9">
            <v>47</v>
          </cell>
          <cell r="BA9">
            <v>40</v>
          </cell>
          <cell r="BB9">
            <v>43</v>
          </cell>
          <cell r="BC9">
            <v>36.9</v>
          </cell>
          <cell r="BD9">
            <v>39.4</v>
          </cell>
        </row>
        <row r="10">
          <cell r="A10">
            <v>10</v>
          </cell>
          <cell r="B10" t="str">
            <v>1.2.2</v>
          </cell>
          <cell r="C10" t="str">
            <v>Выгский</v>
          </cell>
          <cell r="D10" t="str">
            <v>-//-</v>
          </cell>
          <cell r="E10">
            <v>167</v>
          </cell>
          <cell r="F10">
            <v>176</v>
          </cell>
          <cell r="G10">
            <v>167</v>
          </cell>
          <cell r="H10">
            <v>167</v>
          </cell>
          <cell r="I10">
            <v>167</v>
          </cell>
          <cell r="J10">
            <v>171.72881355932202</v>
          </cell>
          <cell r="K10">
            <v>157</v>
          </cell>
          <cell r="L10">
            <v>157</v>
          </cell>
          <cell r="M10">
            <v>163.55555555555554</v>
          </cell>
          <cell r="N10">
            <v>166.65555555555557</v>
          </cell>
          <cell r="O10">
            <v>156</v>
          </cell>
          <cell r="P10">
            <v>167</v>
          </cell>
          <cell r="Q10">
            <v>161.69999999999999</v>
          </cell>
          <cell r="R10">
            <v>166.7</v>
          </cell>
          <cell r="S10">
            <v>177</v>
          </cell>
          <cell r="T10">
            <v>209</v>
          </cell>
          <cell r="U10">
            <v>164.8</v>
          </cell>
          <cell r="V10">
            <v>175.4</v>
          </cell>
          <cell r="W10">
            <v>197</v>
          </cell>
          <cell r="X10">
            <v>219</v>
          </cell>
          <cell r="Y10">
            <v>176.7</v>
          </cell>
          <cell r="Z10">
            <v>198.5</v>
          </cell>
          <cell r="AA10">
            <v>170.1</v>
          </cell>
          <cell r="AB10">
            <v>182.6</v>
          </cell>
          <cell r="AC10">
            <v>182</v>
          </cell>
          <cell r="AD10">
            <v>182</v>
          </cell>
          <cell r="AE10">
            <v>171.9</v>
          </cell>
          <cell r="AF10">
            <v>182.5</v>
          </cell>
          <cell r="AG10">
            <v>162</v>
          </cell>
          <cell r="AH10">
            <v>162</v>
          </cell>
          <cell r="AI10">
            <v>170.6</v>
          </cell>
          <cell r="AJ10">
            <v>179.9</v>
          </cell>
          <cell r="AK10">
            <v>137</v>
          </cell>
          <cell r="AL10">
            <v>137</v>
          </cell>
          <cell r="AM10">
            <v>160.6</v>
          </cell>
          <cell r="AN10">
            <v>160.6</v>
          </cell>
          <cell r="AO10">
            <v>166.9</v>
          </cell>
          <cell r="AP10">
            <v>175.2</v>
          </cell>
          <cell r="AQ10">
            <v>160</v>
          </cell>
          <cell r="AR10">
            <v>160</v>
          </cell>
          <cell r="AS10">
            <v>166.2</v>
          </cell>
          <cell r="AT10">
            <v>173.7</v>
          </cell>
          <cell r="AU10">
            <v>159</v>
          </cell>
          <cell r="AV10">
            <v>166</v>
          </cell>
          <cell r="AW10">
            <v>165.6</v>
          </cell>
          <cell r="AX10">
            <v>173</v>
          </cell>
          <cell r="AY10">
            <v>166</v>
          </cell>
          <cell r="AZ10">
            <v>167</v>
          </cell>
          <cell r="BA10">
            <v>161.69565217391303</v>
          </cell>
          <cell r="BB10">
            <v>164.31521739130434</v>
          </cell>
          <cell r="BC10">
            <v>165.6</v>
          </cell>
          <cell r="BD10">
            <v>172.5</v>
          </cell>
        </row>
        <row r="11">
          <cell r="A11">
            <v>11</v>
          </cell>
          <cell r="B11" t="str">
            <v>1.2.3</v>
          </cell>
          <cell r="C11" t="str">
            <v>Кемский</v>
          </cell>
          <cell r="D11" t="str">
            <v>-//-</v>
          </cell>
          <cell r="E11">
            <v>115</v>
          </cell>
          <cell r="F11">
            <v>150</v>
          </cell>
          <cell r="G11">
            <v>123</v>
          </cell>
          <cell r="H11">
            <v>126</v>
          </cell>
          <cell r="I11">
            <v>118.79661016949153</v>
          </cell>
          <cell r="J11">
            <v>138.61016949152543</v>
          </cell>
          <cell r="K11">
            <v>102</v>
          </cell>
          <cell r="L11">
            <v>141</v>
          </cell>
          <cell r="M11">
            <v>113.01111111111111</v>
          </cell>
          <cell r="N11">
            <v>139.43333333333334</v>
          </cell>
          <cell r="O11">
            <v>130</v>
          </cell>
          <cell r="P11">
            <v>130</v>
          </cell>
          <cell r="Q11">
            <v>117.3</v>
          </cell>
          <cell r="R11">
            <v>137.1</v>
          </cell>
          <cell r="S11">
            <v>225</v>
          </cell>
          <cell r="T11">
            <v>260</v>
          </cell>
          <cell r="U11">
            <v>139.4</v>
          </cell>
          <cell r="V11">
            <v>162.30000000000001</v>
          </cell>
          <cell r="W11">
            <v>219</v>
          </cell>
          <cell r="X11">
            <v>234</v>
          </cell>
          <cell r="Y11">
            <v>191.7</v>
          </cell>
          <cell r="Z11">
            <v>208.6</v>
          </cell>
          <cell r="AA11">
            <v>152.6</v>
          </cell>
          <cell r="AB11">
            <v>174.2</v>
          </cell>
          <cell r="AC11">
            <v>200</v>
          </cell>
          <cell r="AD11">
            <v>200</v>
          </cell>
          <cell r="AE11">
            <v>159.5</v>
          </cell>
          <cell r="AF11">
            <v>178</v>
          </cell>
          <cell r="AG11">
            <v>151</v>
          </cell>
          <cell r="AH11">
            <v>167</v>
          </cell>
          <cell r="AI11">
            <v>158.4</v>
          </cell>
          <cell r="AJ11">
            <v>176.6</v>
          </cell>
          <cell r="AK11">
            <v>166</v>
          </cell>
          <cell r="AL11">
            <v>166</v>
          </cell>
          <cell r="AM11">
            <v>172.4</v>
          </cell>
          <cell r="AN11">
            <v>177.8</v>
          </cell>
          <cell r="AO11">
            <v>159.30000000000001</v>
          </cell>
          <cell r="AP11">
            <v>175.4</v>
          </cell>
          <cell r="AQ11">
            <v>170</v>
          </cell>
          <cell r="AR11">
            <v>171</v>
          </cell>
          <cell r="AS11">
            <v>160.4</v>
          </cell>
          <cell r="AT11">
            <v>175</v>
          </cell>
          <cell r="AU11">
            <v>158</v>
          </cell>
          <cell r="AV11">
            <v>160</v>
          </cell>
          <cell r="AW11">
            <v>160.1</v>
          </cell>
          <cell r="AX11">
            <v>173.6</v>
          </cell>
          <cell r="AY11">
            <v>150</v>
          </cell>
          <cell r="AZ11">
            <v>160</v>
          </cell>
          <cell r="BA11">
            <v>159.34782608695653</v>
          </cell>
          <cell r="BB11">
            <v>163.70652173913044</v>
          </cell>
          <cell r="BC11">
            <v>159.30000000000001</v>
          </cell>
          <cell r="BD11">
            <v>172.5</v>
          </cell>
        </row>
        <row r="12">
          <cell r="A12">
            <v>12</v>
          </cell>
          <cell r="B12" t="str">
            <v>1.2.4</v>
          </cell>
          <cell r="C12" t="str">
            <v>Зап.-Карельск. сети</v>
          </cell>
          <cell r="D12" t="str">
            <v>-//-</v>
          </cell>
          <cell r="E12">
            <v>6</v>
          </cell>
          <cell r="F12">
            <v>9</v>
          </cell>
          <cell r="G12">
            <v>9</v>
          </cell>
          <cell r="H12">
            <v>9</v>
          </cell>
          <cell r="I12">
            <v>7.4237288135593218</v>
          </cell>
          <cell r="J12">
            <v>9</v>
          </cell>
          <cell r="K12">
            <v>8</v>
          </cell>
          <cell r="L12">
            <v>9</v>
          </cell>
          <cell r="M12">
            <v>7.6222222222222218</v>
          </cell>
          <cell r="N12">
            <v>9</v>
          </cell>
          <cell r="O12">
            <v>7</v>
          </cell>
          <cell r="P12">
            <v>10</v>
          </cell>
          <cell r="Q12">
            <v>7.47</v>
          </cell>
          <cell r="R12">
            <v>9.25</v>
          </cell>
          <cell r="S12">
            <v>8</v>
          </cell>
          <cell r="T12">
            <v>10</v>
          </cell>
          <cell r="U12">
            <v>7.58</v>
          </cell>
          <cell r="V12">
            <v>9.4</v>
          </cell>
          <cell r="W12">
            <v>7</v>
          </cell>
          <cell r="X12">
            <v>9</v>
          </cell>
          <cell r="Y12">
            <v>7.34</v>
          </cell>
          <cell r="Z12">
            <v>9.67</v>
          </cell>
          <cell r="AA12">
            <v>7.48</v>
          </cell>
          <cell r="AB12">
            <v>9.34</v>
          </cell>
          <cell r="AC12">
            <v>7</v>
          </cell>
          <cell r="AD12">
            <v>7</v>
          </cell>
          <cell r="AE12">
            <v>7.41</v>
          </cell>
          <cell r="AF12">
            <v>9</v>
          </cell>
          <cell r="AG12">
            <v>5</v>
          </cell>
          <cell r="AH12">
            <v>5</v>
          </cell>
          <cell r="AI12">
            <v>7.1</v>
          </cell>
          <cell r="AJ12">
            <v>8.49</v>
          </cell>
          <cell r="AK12">
            <v>4</v>
          </cell>
          <cell r="AL12">
            <v>4</v>
          </cell>
          <cell r="AM12">
            <v>5.35</v>
          </cell>
          <cell r="AN12">
            <v>5.35</v>
          </cell>
          <cell r="AO12">
            <v>6.76</v>
          </cell>
          <cell r="AP12">
            <v>7.99</v>
          </cell>
          <cell r="AQ12">
            <v>3</v>
          </cell>
          <cell r="AR12">
            <v>4</v>
          </cell>
          <cell r="AS12">
            <v>6.38</v>
          </cell>
          <cell r="AT12">
            <v>7.59</v>
          </cell>
          <cell r="AU12">
            <v>5</v>
          </cell>
          <cell r="AV12">
            <v>6</v>
          </cell>
          <cell r="AW12">
            <v>6.25</v>
          </cell>
          <cell r="AX12">
            <v>7.44</v>
          </cell>
          <cell r="AY12">
            <v>6</v>
          </cell>
          <cell r="AZ12">
            <v>6</v>
          </cell>
          <cell r="BA12">
            <v>4.66</v>
          </cell>
          <cell r="BB12">
            <v>5.33</v>
          </cell>
          <cell r="BC12">
            <v>6.23</v>
          </cell>
          <cell r="BD12">
            <v>7.32</v>
          </cell>
        </row>
        <row r="13">
          <cell r="A13">
            <v>13</v>
          </cell>
          <cell r="B13" t="str">
            <v>II</v>
          </cell>
          <cell r="C13" t="str">
            <v>Б. Полезный отпуск э/энергии</v>
          </cell>
        </row>
        <row r="14">
          <cell r="A14">
            <v>14</v>
          </cell>
          <cell r="B14">
            <v>1</v>
          </cell>
          <cell r="C14" t="str">
            <v>Выработка э/э всего:</v>
          </cell>
          <cell r="E14">
            <v>357000</v>
          </cell>
          <cell r="F14">
            <v>411554</v>
          </cell>
          <cell r="G14">
            <v>312000</v>
          </cell>
          <cell r="H14">
            <v>344383</v>
          </cell>
          <cell r="I14">
            <v>669000</v>
          </cell>
          <cell r="J14">
            <v>755937</v>
          </cell>
          <cell r="K14">
            <v>306000</v>
          </cell>
          <cell r="L14">
            <v>364022</v>
          </cell>
          <cell r="M14">
            <v>975000</v>
          </cell>
          <cell r="N14">
            <v>1119959</v>
          </cell>
          <cell r="O14">
            <v>300000</v>
          </cell>
          <cell r="P14">
            <v>344588</v>
          </cell>
          <cell r="Q14">
            <v>1275000</v>
          </cell>
          <cell r="R14">
            <v>1464547</v>
          </cell>
          <cell r="S14">
            <v>392000</v>
          </cell>
          <cell r="T14">
            <v>444801</v>
          </cell>
          <cell r="U14">
            <v>1667000</v>
          </cell>
          <cell r="V14">
            <v>1909348</v>
          </cell>
          <cell r="W14">
            <v>364000</v>
          </cell>
          <cell r="X14">
            <v>388924</v>
          </cell>
          <cell r="Y14">
            <v>1056000</v>
          </cell>
          <cell r="Z14">
            <v>1178313</v>
          </cell>
          <cell r="AA14">
            <v>2031000</v>
          </cell>
          <cell r="AB14">
            <v>2298272</v>
          </cell>
          <cell r="AC14">
            <v>320000</v>
          </cell>
          <cell r="AD14">
            <v>351917</v>
          </cell>
          <cell r="AE14">
            <v>2351000</v>
          </cell>
          <cell r="AF14">
            <v>2650189</v>
          </cell>
          <cell r="AG14">
            <v>287000</v>
          </cell>
          <cell r="AH14">
            <v>267577</v>
          </cell>
          <cell r="AI14">
            <v>2638000</v>
          </cell>
          <cell r="AJ14">
            <v>2917766</v>
          </cell>
          <cell r="AK14">
            <v>303000</v>
          </cell>
          <cell r="AL14">
            <v>256008</v>
          </cell>
          <cell r="AM14">
            <v>910000</v>
          </cell>
          <cell r="AN14">
            <v>875502</v>
          </cell>
          <cell r="AO14">
            <v>2941000</v>
          </cell>
          <cell r="AP14">
            <v>3173774</v>
          </cell>
          <cell r="AQ14">
            <v>345000</v>
          </cell>
          <cell r="AR14">
            <v>346508</v>
          </cell>
          <cell r="AS14">
            <v>3286000</v>
          </cell>
          <cell r="AT14">
            <v>3520282</v>
          </cell>
          <cell r="AU14">
            <v>343000</v>
          </cell>
          <cell r="AV14">
            <v>364310</v>
          </cell>
          <cell r="AW14">
            <v>3629000</v>
          </cell>
          <cell r="AX14">
            <v>3884592</v>
          </cell>
          <cell r="AY14">
            <v>352000</v>
          </cell>
          <cell r="AZ14">
            <v>392128</v>
          </cell>
          <cell r="BA14">
            <v>1040000</v>
          </cell>
          <cell r="BB14">
            <v>1102946</v>
          </cell>
          <cell r="BC14">
            <v>3981000</v>
          </cell>
          <cell r="BD14">
            <v>4276720</v>
          </cell>
        </row>
        <row r="15">
          <cell r="A15">
            <v>15</v>
          </cell>
          <cell r="B15" t="str">
            <v>1.1</v>
          </cell>
          <cell r="C15" t="str">
            <v>Выработка собственными станциями</v>
          </cell>
          <cell r="D15" t="str">
            <v>тыс.кВтч</v>
          </cell>
          <cell r="E15">
            <v>311000</v>
          </cell>
          <cell r="F15">
            <v>378702</v>
          </cell>
          <cell r="G15">
            <v>272000</v>
          </cell>
          <cell r="H15">
            <v>304945</v>
          </cell>
          <cell r="I15">
            <v>583000</v>
          </cell>
          <cell r="J15">
            <v>683647</v>
          </cell>
          <cell r="K15">
            <v>267000</v>
          </cell>
          <cell r="L15">
            <v>343750</v>
          </cell>
          <cell r="M15">
            <v>850000</v>
          </cell>
          <cell r="N15">
            <v>1027397</v>
          </cell>
          <cell r="O15">
            <v>265000</v>
          </cell>
          <cell r="P15">
            <v>320864</v>
          </cell>
          <cell r="Q15">
            <v>1115000</v>
          </cell>
          <cell r="R15">
            <v>1348261</v>
          </cell>
          <cell r="S15">
            <v>367000</v>
          </cell>
          <cell r="T15">
            <v>424294</v>
          </cell>
          <cell r="U15">
            <v>1482000</v>
          </cell>
          <cell r="V15">
            <v>1772555</v>
          </cell>
          <cell r="W15">
            <v>338000</v>
          </cell>
          <cell r="X15">
            <v>369656</v>
          </cell>
          <cell r="Y15">
            <v>970000</v>
          </cell>
          <cell r="Z15">
            <v>1114814</v>
          </cell>
          <cell r="AA15">
            <v>1820000</v>
          </cell>
          <cell r="AB15">
            <v>2142211</v>
          </cell>
          <cell r="AC15">
            <v>295000</v>
          </cell>
          <cell r="AD15">
            <v>333309</v>
          </cell>
          <cell r="AE15">
            <v>2115000</v>
          </cell>
          <cell r="AF15">
            <v>2475520</v>
          </cell>
          <cell r="AG15">
            <v>261000</v>
          </cell>
          <cell r="AH15">
            <v>243352</v>
          </cell>
          <cell r="AI15">
            <v>2376000</v>
          </cell>
          <cell r="AJ15">
            <v>2718872</v>
          </cell>
          <cell r="AK15">
            <v>274000</v>
          </cell>
          <cell r="AL15">
            <v>225409</v>
          </cell>
          <cell r="AM15">
            <v>830000</v>
          </cell>
          <cell r="AN15">
            <v>802070</v>
          </cell>
          <cell r="AO15">
            <v>2650000</v>
          </cell>
          <cell r="AP15">
            <v>2944281</v>
          </cell>
          <cell r="AQ15">
            <v>311000</v>
          </cell>
          <cell r="AR15">
            <v>308402</v>
          </cell>
          <cell r="AS15">
            <v>2961000</v>
          </cell>
          <cell r="AT15">
            <v>3252683</v>
          </cell>
          <cell r="AU15">
            <v>309000</v>
          </cell>
          <cell r="AV15">
            <v>327835</v>
          </cell>
          <cell r="AW15">
            <v>3270000</v>
          </cell>
          <cell r="AX15">
            <v>3580518</v>
          </cell>
          <cell r="AY15">
            <v>315000</v>
          </cell>
          <cell r="AZ15">
            <v>353841</v>
          </cell>
          <cell r="BA15">
            <v>935000</v>
          </cell>
          <cell r="BB15">
            <v>990078</v>
          </cell>
          <cell r="BC15">
            <v>3585000</v>
          </cell>
          <cell r="BD15">
            <v>3934359</v>
          </cell>
        </row>
        <row r="16">
          <cell r="A16">
            <v>16</v>
          </cell>
          <cell r="B16" t="str">
            <v>1.1.1</v>
          </cell>
          <cell r="C16" t="str">
            <v>Выработка э/энергии ГЭС:</v>
          </cell>
          <cell r="D16" t="str">
            <v>тыс.кВтч</v>
          </cell>
          <cell r="E16">
            <v>201000</v>
          </cell>
          <cell r="F16">
            <v>253518</v>
          </cell>
          <cell r="G16">
            <v>177000</v>
          </cell>
          <cell r="H16">
            <v>205892</v>
          </cell>
          <cell r="I16">
            <v>378000</v>
          </cell>
          <cell r="J16">
            <v>459410</v>
          </cell>
          <cell r="K16">
            <v>177000</v>
          </cell>
          <cell r="L16">
            <v>242320</v>
          </cell>
          <cell r="M16">
            <v>555000</v>
          </cell>
          <cell r="N16">
            <v>701730</v>
          </cell>
          <cell r="O16">
            <v>190000</v>
          </cell>
          <cell r="P16">
            <v>237533</v>
          </cell>
          <cell r="Q16">
            <v>745000</v>
          </cell>
          <cell r="R16">
            <v>939263</v>
          </cell>
          <cell r="S16">
            <v>312000</v>
          </cell>
          <cell r="T16">
            <v>367856</v>
          </cell>
          <cell r="U16">
            <v>1057000</v>
          </cell>
          <cell r="V16">
            <v>1307119</v>
          </cell>
          <cell r="W16">
            <v>313000</v>
          </cell>
          <cell r="X16">
            <v>352046</v>
          </cell>
          <cell r="Y16">
            <v>815000</v>
          </cell>
          <cell r="Z16">
            <v>957435</v>
          </cell>
          <cell r="AA16">
            <v>1370000</v>
          </cell>
          <cell r="AB16">
            <v>1659165</v>
          </cell>
          <cell r="AC16">
            <v>265000</v>
          </cell>
          <cell r="AD16">
            <v>306762</v>
          </cell>
          <cell r="AE16">
            <v>1635000</v>
          </cell>
          <cell r="AF16">
            <v>1965927</v>
          </cell>
          <cell r="AG16">
            <v>231000</v>
          </cell>
          <cell r="AH16">
            <v>215684</v>
          </cell>
          <cell r="AI16">
            <v>1866000</v>
          </cell>
          <cell r="AJ16">
            <v>2181611</v>
          </cell>
          <cell r="AK16">
            <v>224000</v>
          </cell>
          <cell r="AL16">
            <v>188193</v>
          </cell>
          <cell r="AM16">
            <v>720000</v>
          </cell>
          <cell r="AN16">
            <v>710639</v>
          </cell>
          <cell r="AO16">
            <v>2090000</v>
          </cell>
          <cell r="AP16">
            <v>2369804</v>
          </cell>
          <cell r="AQ16">
            <v>244000</v>
          </cell>
          <cell r="AR16">
            <v>218636</v>
          </cell>
          <cell r="AS16">
            <v>2334000</v>
          </cell>
          <cell r="AT16">
            <v>2588440</v>
          </cell>
          <cell r="AU16">
            <v>233000</v>
          </cell>
          <cell r="AV16">
            <v>219566</v>
          </cell>
          <cell r="AW16">
            <v>2567000</v>
          </cell>
          <cell r="AX16">
            <v>2808006</v>
          </cell>
          <cell r="AY16">
            <v>233000</v>
          </cell>
          <cell r="AZ16">
            <v>227111</v>
          </cell>
          <cell r="BA16">
            <v>710000</v>
          </cell>
          <cell r="BB16">
            <v>665313</v>
          </cell>
          <cell r="BC16">
            <v>2800000</v>
          </cell>
          <cell r="BD16">
            <v>3035117</v>
          </cell>
        </row>
        <row r="17">
          <cell r="A17">
            <v>17</v>
          </cell>
          <cell r="C17" t="str">
            <v>в т.ч. каскады Сунский</v>
          </cell>
          <cell r="D17" t="str">
            <v>-//-</v>
          </cell>
          <cell r="E17">
            <v>9000</v>
          </cell>
          <cell r="F17">
            <v>18657</v>
          </cell>
          <cell r="G17">
            <v>8000</v>
          </cell>
          <cell r="H17">
            <v>14177</v>
          </cell>
          <cell r="I17">
            <v>17000</v>
          </cell>
          <cell r="J17">
            <v>32834</v>
          </cell>
          <cell r="K17">
            <v>8000</v>
          </cell>
          <cell r="L17">
            <v>19922</v>
          </cell>
          <cell r="M17">
            <v>25000</v>
          </cell>
          <cell r="N17">
            <v>52756</v>
          </cell>
          <cell r="O17">
            <v>11000</v>
          </cell>
          <cell r="P17">
            <v>24492</v>
          </cell>
          <cell r="Q17">
            <v>36000</v>
          </cell>
          <cell r="R17">
            <v>77248</v>
          </cell>
          <cell r="S17">
            <v>23000</v>
          </cell>
          <cell r="T17">
            <v>28804</v>
          </cell>
          <cell r="U17">
            <v>59000</v>
          </cell>
          <cell r="V17">
            <v>106052</v>
          </cell>
          <cell r="W17">
            <v>25000</v>
          </cell>
          <cell r="X17">
            <v>31125</v>
          </cell>
          <cell r="Y17">
            <v>59000</v>
          </cell>
          <cell r="Z17">
            <v>84421</v>
          </cell>
          <cell r="AA17">
            <v>84000</v>
          </cell>
          <cell r="AB17">
            <v>137177</v>
          </cell>
          <cell r="AC17">
            <v>23000</v>
          </cell>
          <cell r="AD17">
            <v>27311</v>
          </cell>
          <cell r="AE17">
            <v>107000</v>
          </cell>
          <cell r="AF17">
            <v>164488</v>
          </cell>
          <cell r="AG17">
            <v>12000</v>
          </cell>
          <cell r="AH17">
            <v>13334</v>
          </cell>
          <cell r="AI17">
            <v>119000</v>
          </cell>
          <cell r="AJ17">
            <v>177822</v>
          </cell>
          <cell r="AK17">
            <v>12000</v>
          </cell>
          <cell r="AL17">
            <v>11416</v>
          </cell>
          <cell r="AM17">
            <v>47000</v>
          </cell>
          <cell r="AN17">
            <v>52061</v>
          </cell>
          <cell r="AO17">
            <v>131000</v>
          </cell>
          <cell r="AP17">
            <v>189238</v>
          </cell>
          <cell r="AQ17">
            <v>15000</v>
          </cell>
          <cell r="AR17">
            <v>13152</v>
          </cell>
          <cell r="AS17">
            <v>146000</v>
          </cell>
          <cell r="AT17">
            <v>202390</v>
          </cell>
          <cell r="AU17">
            <v>18000</v>
          </cell>
          <cell r="AV17">
            <v>14511</v>
          </cell>
          <cell r="AW17">
            <v>164000</v>
          </cell>
          <cell r="AX17">
            <v>216901</v>
          </cell>
          <cell r="AY17">
            <v>17000</v>
          </cell>
          <cell r="AZ17">
            <v>13363</v>
          </cell>
          <cell r="BA17">
            <v>50000</v>
          </cell>
          <cell r="BB17">
            <v>41026</v>
          </cell>
          <cell r="BC17">
            <v>181000</v>
          </cell>
          <cell r="BD17">
            <v>230264</v>
          </cell>
        </row>
        <row r="18">
          <cell r="A18">
            <v>18</v>
          </cell>
          <cell r="C18" t="str">
            <v>Выгский</v>
          </cell>
          <cell r="D18" t="str">
            <v>-//-</v>
          </cell>
          <cell r="E18">
            <v>108000</v>
          </cell>
          <cell r="F18">
            <v>121195</v>
          </cell>
          <cell r="G18">
            <v>101000</v>
          </cell>
          <cell r="H18">
            <v>102033</v>
          </cell>
          <cell r="I18">
            <v>209000</v>
          </cell>
          <cell r="J18">
            <v>223228</v>
          </cell>
          <cell r="K18">
            <v>102000</v>
          </cell>
          <cell r="L18">
            <v>112262</v>
          </cell>
          <cell r="M18">
            <v>311000</v>
          </cell>
          <cell r="N18">
            <v>335490</v>
          </cell>
          <cell r="O18">
            <v>96000</v>
          </cell>
          <cell r="P18">
            <v>124719</v>
          </cell>
          <cell r="Q18">
            <v>407000</v>
          </cell>
          <cell r="R18">
            <v>460209</v>
          </cell>
          <cell r="S18">
            <v>135000</v>
          </cell>
          <cell r="T18">
            <v>152106</v>
          </cell>
          <cell r="U18">
            <v>542000</v>
          </cell>
          <cell r="V18">
            <v>612315</v>
          </cell>
          <cell r="W18">
            <v>138000</v>
          </cell>
          <cell r="X18">
            <v>150133</v>
          </cell>
          <cell r="Y18">
            <v>369000</v>
          </cell>
          <cell r="Z18">
            <v>426958</v>
          </cell>
          <cell r="AA18">
            <v>680000</v>
          </cell>
          <cell r="AB18">
            <v>762448</v>
          </cell>
          <cell r="AC18">
            <v>105000</v>
          </cell>
          <cell r="AD18">
            <v>133631</v>
          </cell>
          <cell r="AE18">
            <v>785000</v>
          </cell>
          <cell r="AF18">
            <v>896079</v>
          </cell>
          <cell r="AG18">
            <v>105000</v>
          </cell>
          <cell r="AH18">
            <v>97006</v>
          </cell>
          <cell r="AI18">
            <v>890000</v>
          </cell>
          <cell r="AJ18">
            <v>993085</v>
          </cell>
          <cell r="AK18">
            <v>92000</v>
          </cell>
          <cell r="AL18">
            <v>87409</v>
          </cell>
          <cell r="AM18">
            <v>302000</v>
          </cell>
          <cell r="AN18">
            <v>318046</v>
          </cell>
          <cell r="AO18">
            <v>982000</v>
          </cell>
          <cell r="AP18">
            <v>1080494</v>
          </cell>
          <cell r="AQ18">
            <v>100000</v>
          </cell>
          <cell r="AR18">
            <v>94187</v>
          </cell>
          <cell r="AS18">
            <v>1082000</v>
          </cell>
          <cell r="AT18">
            <v>1174681</v>
          </cell>
          <cell r="AU18">
            <v>90000</v>
          </cell>
          <cell r="AV18">
            <v>104831</v>
          </cell>
          <cell r="AW18">
            <v>1172000</v>
          </cell>
          <cell r="AX18">
            <v>1279512</v>
          </cell>
          <cell r="AY18">
            <v>100000</v>
          </cell>
          <cell r="AZ18">
            <v>117285</v>
          </cell>
          <cell r="BA18">
            <v>290000</v>
          </cell>
          <cell r="BB18">
            <v>316303</v>
          </cell>
          <cell r="BC18">
            <v>1272000</v>
          </cell>
          <cell r="BD18">
            <v>1396797</v>
          </cell>
        </row>
        <row r="19">
          <cell r="A19">
            <v>19</v>
          </cell>
          <cell r="C19" t="str">
            <v>Кемский</v>
          </cell>
          <cell r="D19" t="str">
            <v>-//-</v>
          </cell>
          <cell r="E19">
            <v>81000</v>
          </cell>
          <cell r="F19">
            <v>107601</v>
          </cell>
          <cell r="G19">
            <v>65000</v>
          </cell>
          <cell r="H19">
            <v>84595</v>
          </cell>
          <cell r="I19">
            <v>146000</v>
          </cell>
          <cell r="J19">
            <v>192196</v>
          </cell>
          <cell r="K19">
            <v>64000</v>
          </cell>
          <cell r="L19">
            <v>103352</v>
          </cell>
          <cell r="M19">
            <v>210000</v>
          </cell>
          <cell r="N19">
            <v>295548</v>
          </cell>
          <cell r="O19">
            <v>80000</v>
          </cell>
          <cell r="P19">
            <v>81304</v>
          </cell>
          <cell r="Q19">
            <v>290000</v>
          </cell>
          <cell r="R19">
            <v>376852</v>
          </cell>
          <cell r="S19">
            <v>148000</v>
          </cell>
          <cell r="T19">
            <v>179214</v>
          </cell>
          <cell r="U19">
            <v>438000</v>
          </cell>
          <cell r="V19">
            <v>556066</v>
          </cell>
          <cell r="W19">
            <v>145000</v>
          </cell>
          <cell r="X19">
            <v>164038</v>
          </cell>
          <cell r="Y19">
            <v>373000</v>
          </cell>
          <cell r="Z19">
            <v>424556</v>
          </cell>
          <cell r="AA19">
            <v>583000</v>
          </cell>
          <cell r="AB19">
            <v>720104</v>
          </cell>
          <cell r="AC19">
            <v>133000</v>
          </cell>
          <cell r="AD19">
            <v>142009</v>
          </cell>
          <cell r="AE19">
            <v>716000</v>
          </cell>
          <cell r="AF19">
            <v>862113</v>
          </cell>
          <cell r="AG19">
            <v>111000</v>
          </cell>
          <cell r="AH19">
            <v>102579</v>
          </cell>
          <cell r="AI19">
            <v>827000</v>
          </cell>
          <cell r="AJ19">
            <v>964692</v>
          </cell>
          <cell r="AK19">
            <v>117000</v>
          </cell>
          <cell r="AL19">
            <v>86724</v>
          </cell>
          <cell r="AM19">
            <v>361000</v>
          </cell>
          <cell r="AN19">
            <v>331312</v>
          </cell>
          <cell r="AO19">
            <v>944000</v>
          </cell>
          <cell r="AP19">
            <v>1051416</v>
          </cell>
          <cell r="AQ19">
            <v>125000</v>
          </cell>
          <cell r="AR19">
            <v>107101</v>
          </cell>
          <cell r="AS19">
            <v>1069000</v>
          </cell>
          <cell r="AT19">
            <v>1158517</v>
          </cell>
          <cell r="AU19">
            <v>120000</v>
          </cell>
          <cell r="AV19">
            <v>95783</v>
          </cell>
          <cell r="AW19">
            <v>1189000</v>
          </cell>
          <cell r="AX19">
            <v>1254300</v>
          </cell>
          <cell r="AY19">
            <v>112000</v>
          </cell>
          <cell r="AZ19">
            <v>92749</v>
          </cell>
          <cell r="BA19">
            <v>357000</v>
          </cell>
          <cell r="BB19">
            <v>295633</v>
          </cell>
          <cell r="BC19">
            <v>1301000</v>
          </cell>
          <cell r="BD19">
            <v>1347049</v>
          </cell>
        </row>
        <row r="20">
          <cell r="A20">
            <v>20</v>
          </cell>
          <cell r="C20" t="str">
            <v>Зап.-Карельск. сети</v>
          </cell>
          <cell r="D20" t="str">
            <v>-//-</v>
          </cell>
          <cell r="E20">
            <v>3000</v>
          </cell>
          <cell r="F20">
            <v>6065</v>
          </cell>
          <cell r="G20">
            <v>3000</v>
          </cell>
          <cell r="H20">
            <v>5087</v>
          </cell>
          <cell r="I20">
            <v>6000</v>
          </cell>
          <cell r="J20">
            <v>11152</v>
          </cell>
          <cell r="K20">
            <v>3000</v>
          </cell>
          <cell r="L20">
            <v>6784</v>
          </cell>
          <cell r="M20">
            <v>9000</v>
          </cell>
          <cell r="N20">
            <v>17936</v>
          </cell>
          <cell r="O20">
            <v>3000</v>
          </cell>
          <cell r="P20">
            <v>7018</v>
          </cell>
          <cell r="Q20">
            <v>12000</v>
          </cell>
          <cell r="R20">
            <v>24954</v>
          </cell>
          <cell r="S20">
            <v>6000</v>
          </cell>
          <cell r="T20">
            <v>7732</v>
          </cell>
          <cell r="U20">
            <v>18000</v>
          </cell>
          <cell r="V20">
            <v>32686</v>
          </cell>
          <cell r="W20">
            <v>5000</v>
          </cell>
          <cell r="X20">
            <v>6750</v>
          </cell>
          <cell r="Y20">
            <v>14000</v>
          </cell>
          <cell r="Z20">
            <v>21500</v>
          </cell>
          <cell r="AA20">
            <v>23000</v>
          </cell>
          <cell r="AB20">
            <v>39436</v>
          </cell>
          <cell r="AC20">
            <v>4000</v>
          </cell>
          <cell r="AD20">
            <v>3811</v>
          </cell>
          <cell r="AE20">
            <v>27000</v>
          </cell>
          <cell r="AF20">
            <v>43247</v>
          </cell>
          <cell r="AG20">
            <v>3000</v>
          </cell>
          <cell r="AH20">
            <v>2765</v>
          </cell>
          <cell r="AI20">
            <v>30000</v>
          </cell>
          <cell r="AJ20">
            <v>46012</v>
          </cell>
          <cell r="AK20">
            <v>3000</v>
          </cell>
          <cell r="AL20">
            <v>2644</v>
          </cell>
          <cell r="AM20">
            <v>10000</v>
          </cell>
          <cell r="AN20">
            <v>9220</v>
          </cell>
          <cell r="AO20">
            <v>33000</v>
          </cell>
          <cell r="AP20">
            <v>48656</v>
          </cell>
          <cell r="AQ20">
            <v>4000</v>
          </cell>
          <cell r="AR20">
            <v>4196</v>
          </cell>
          <cell r="AS20">
            <v>37000</v>
          </cell>
          <cell r="AT20">
            <v>52852</v>
          </cell>
          <cell r="AU20">
            <v>5000</v>
          </cell>
          <cell r="AV20">
            <v>4441</v>
          </cell>
          <cell r="AW20">
            <v>42000</v>
          </cell>
          <cell r="AX20">
            <v>57293</v>
          </cell>
          <cell r="AY20">
            <v>4000</v>
          </cell>
          <cell r="AZ20">
            <v>3714</v>
          </cell>
          <cell r="BA20">
            <v>13000</v>
          </cell>
          <cell r="BB20">
            <v>12351</v>
          </cell>
          <cell r="BC20">
            <v>46000</v>
          </cell>
          <cell r="BD20">
            <v>61007</v>
          </cell>
        </row>
        <row r="21">
          <cell r="A21">
            <v>21</v>
          </cell>
          <cell r="C21" t="str">
            <v>% к предидущему году</v>
          </cell>
          <cell r="D21" t="str">
            <v>%</v>
          </cell>
        </row>
        <row r="22">
          <cell r="A22">
            <v>22</v>
          </cell>
          <cell r="B22" t="str">
            <v>1.1.2</v>
          </cell>
          <cell r="C22" t="str">
            <v>Выработка ПТЭЦ</v>
          </cell>
          <cell r="D22" t="str">
            <v>тыс.кВтч</v>
          </cell>
          <cell r="E22">
            <v>110000</v>
          </cell>
          <cell r="F22">
            <v>125184</v>
          </cell>
          <cell r="G22">
            <v>95000</v>
          </cell>
          <cell r="H22">
            <v>99053</v>
          </cell>
          <cell r="I22">
            <v>205000</v>
          </cell>
          <cell r="J22">
            <v>224237</v>
          </cell>
          <cell r="K22">
            <v>90000</v>
          </cell>
          <cell r="L22">
            <v>101430</v>
          </cell>
          <cell r="M22">
            <v>295000</v>
          </cell>
          <cell r="N22">
            <v>325667</v>
          </cell>
          <cell r="O22">
            <v>75000</v>
          </cell>
          <cell r="P22">
            <v>83331</v>
          </cell>
          <cell r="Q22">
            <v>370000</v>
          </cell>
          <cell r="R22">
            <v>408998</v>
          </cell>
          <cell r="S22">
            <v>55000</v>
          </cell>
          <cell r="T22">
            <v>56438</v>
          </cell>
          <cell r="U22">
            <v>425000</v>
          </cell>
          <cell r="V22">
            <v>465436</v>
          </cell>
          <cell r="W22">
            <v>25000</v>
          </cell>
          <cell r="X22">
            <v>17610</v>
          </cell>
          <cell r="Y22">
            <v>155000</v>
          </cell>
          <cell r="Z22">
            <v>157379</v>
          </cell>
          <cell r="AA22">
            <v>450000</v>
          </cell>
          <cell r="AB22">
            <v>483046</v>
          </cell>
          <cell r="AC22">
            <v>30000</v>
          </cell>
          <cell r="AD22">
            <v>26547</v>
          </cell>
          <cell r="AE22">
            <v>480000</v>
          </cell>
          <cell r="AF22">
            <v>509593</v>
          </cell>
          <cell r="AG22">
            <v>30000</v>
          </cell>
          <cell r="AH22">
            <v>27668</v>
          </cell>
          <cell r="AI22">
            <v>510000</v>
          </cell>
          <cell r="AJ22">
            <v>537261</v>
          </cell>
          <cell r="AK22">
            <v>50000</v>
          </cell>
          <cell r="AL22">
            <v>37216</v>
          </cell>
          <cell r="AM22">
            <v>110000</v>
          </cell>
          <cell r="AN22">
            <v>91431</v>
          </cell>
          <cell r="AO22">
            <v>560000</v>
          </cell>
          <cell r="AP22">
            <v>574477</v>
          </cell>
          <cell r="AQ22">
            <v>67000</v>
          </cell>
          <cell r="AR22">
            <v>89766</v>
          </cell>
          <cell r="AS22">
            <v>627000</v>
          </cell>
          <cell r="AT22">
            <v>664243</v>
          </cell>
          <cell r="AU22">
            <v>76000</v>
          </cell>
          <cell r="AV22">
            <v>108269</v>
          </cell>
          <cell r="AW22">
            <v>703000</v>
          </cell>
          <cell r="AX22">
            <v>772512</v>
          </cell>
          <cell r="AY22">
            <v>82000</v>
          </cell>
          <cell r="AZ22">
            <v>126730</v>
          </cell>
          <cell r="BA22">
            <v>225000</v>
          </cell>
          <cell r="BB22">
            <v>324765</v>
          </cell>
          <cell r="BC22">
            <v>785000</v>
          </cell>
          <cell r="BD22">
            <v>899242</v>
          </cell>
        </row>
        <row r="23">
          <cell r="A23">
            <v>23</v>
          </cell>
          <cell r="C23" t="str">
            <v>% к предидущему году</v>
          </cell>
        </row>
        <row r="24">
          <cell r="A24">
            <v>24</v>
          </cell>
          <cell r="B24">
            <v>2</v>
          </cell>
          <cell r="C24" t="str">
            <v>Выработка блокстанций всего:</v>
          </cell>
          <cell r="D24" t="str">
            <v>тыс.кВтч</v>
          </cell>
          <cell r="E24">
            <v>46000</v>
          </cell>
          <cell r="F24">
            <v>32852</v>
          </cell>
          <cell r="G24">
            <v>40000</v>
          </cell>
          <cell r="H24">
            <v>39438</v>
          </cell>
          <cell r="I24">
            <v>86000</v>
          </cell>
          <cell r="J24">
            <v>72290</v>
          </cell>
          <cell r="K24">
            <v>39000</v>
          </cell>
          <cell r="L24">
            <v>20272</v>
          </cell>
          <cell r="M24">
            <v>125000</v>
          </cell>
          <cell r="N24">
            <v>92562</v>
          </cell>
          <cell r="O24">
            <v>35000</v>
          </cell>
          <cell r="P24">
            <v>23724</v>
          </cell>
          <cell r="Q24">
            <v>160000</v>
          </cell>
          <cell r="R24">
            <v>116286</v>
          </cell>
          <cell r="S24">
            <v>25000</v>
          </cell>
          <cell r="T24">
            <v>20507</v>
          </cell>
          <cell r="U24">
            <v>185000</v>
          </cell>
          <cell r="V24">
            <v>136793</v>
          </cell>
          <cell r="W24">
            <v>26000</v>
          </cell>
          <cell r="X24">
            <v>19268</v>
          </cell>
          <cell r="Y24">
            <v>86000</v>
          </cell>
          <cell r="Z24">
            <v>63499</v>
          </cell>
          <cell r="AA24">
            <v>211000</v>
          </cell>
          <cell r="AB24">
            <v>156061</v>
          </cell>
          <cell r="AC24">
            <v>25000</v>
          </cell>
          <cell r="AD24">
            <v>18608</v>
          </cell>
          <cell r="AE24">
            <v>236000</v>
          </cell>
          <cell r="AF24">
            <v>174669</v>
          </cell>
          <cell r="AG24">
            <v>26000</v>
          </cell>
          <cell r="AH24">
            <v>24225</v>
          </cell>
          <cell r="AI24">
            <v>262000</v>
          </cell>
          <cell r="AJ24">
            <v>198894</v>
          </cell>
          <cell r="AK24">
            <v>29000</v>
          </cell>
          <cell r="AL24">
            <v>30599</v>
          </cell>
          <cell r="AM24">
            <v>80000</v>
          </cell>
          <cell r="AN24">
            <v>73432</v>
          </cell>
          <cell r="AO24">
            <v>291000</v>
          </cell>
          <cell r="AP24">
            <v>229493</v>
          </cell>
          <cell r="AQ24">
            <v>34000</v>
          </cell>
          <cell r="AR24">
            <v>38106</v>
          </cell>
          <cell r="AS24">
            <v>325000</v>
          </cell>
          <cell r="AT24">
            <v>267599</v>
          </cell>
          <cell r="AU24">
            <v>34000</v>
          </cell>
          <cell r="AV24">
            <v>36475</v>
          </cell>
          <cell r="AW24">
            <v>359000</v>
          </cell>
          <cell r="AX24">
            <v>304074</v>
          </cell>
          <cell r="AY24">
            <v>37000</v>
          </cell>
          <cell r="AZ24">
            <v>38287</v>
          </cell>
          <cell r="BA24">
            <v>105000</v>
          </cell>
          <cell r="BB24">
            <v>112868</v>
          </cell>
          <cell r="BC24">
            <v>396000</v>
          </cell>
          <cell r="BD24">
            <v>342361</v>
          </cell>
        </row>
        <row r="25">
          <cell r="A25">
            <v>25</v>
          </cell>
          <cell r="C25" t="str">
            <v xml:space="preserve"> в т.ч. Кондопожская</v>
          </cell>
          <cell r="D25" t="str">
            <v>-//-</v>
          </cell>
          <cell r="E25">
            <v>46000</v>
          </cell>
          <cell r="F25">
            <v>21296</v>
          </cell>
          <cell r="G25">
            <v>40000</v>
          </cell>
          <cell r="H25">
            <v>17781</v>
          </cell>
          <cell r="I25">
            <v>86000</v>
          </cell>
          <cell r="J25">
            <v>39077</v>
          </cell>
          <cell r="K25">
            <v>39000</v>
          </cell>
          <cell r="L25">
            <v>13040</v>
          </cell>
          <cell r="M25">
            <v>125000</v>
          </cell>
          <cell r="N25">
            <v>52117</v>
          </cell>
          <cell r="O25">
            <v>35000</v>
          </cell>
          <cell r="P25">
            <v>17542</v>
          </cell>
          <cell r="Q25">
            <v>160000</v>
          </cell>
          <cell r="R25">
            <v>69659</v>
          </cell>
          <cell r="S25">
            <v>25000</v>
          </cell>
          <cell r="T25">
            <v>14153</v>
          </cell>
          <cell r="U25">
            <v>185000</v>
          </cell>
          <cell r="V25">
            <v>83812</v>
          </cell>
          <cell r="W25">
            <v>26000</v>
          </cell>
          <cell r="X25">
            <v>13035</v>
          </cell>
          <cell r="Y25">
            <v>86000</v>
          </cell>
          <cell r="Z25">
            <v>44730</v>
          </cell>
          <cell r="AA25">
            <v>211000</v>
          </cell>
          <cell r="AB25">
            <v>96847</v>
          </cell>
          <cell r="AC25">
            <v>25000</v>
          </cell>
          <cell r="AD25">
            <v>12694</v>
          </cell>
          <cell r="AE25">
            <v>236000</v>
          </cell>
          <cell r="AF25">
            <v>109541</v>
          </cell>
          <cell r="AG25">
            <v>26000</v>
          </cell>
          <cell r="AH25">
            <v>12565</v>
          </cell>
          <cell r="AI25">
            <v>262000</v>
          </cell>
          <cell r="AJ25">
            <v>122106</v>
          </cell>
          <cell r="AK25">
            <v>29000</v>
          </cell>
          <cell r="AL25">
            <v>11833</v>
          </cell>
          <cell r="AM25">
            <v>80000</v>
          </cell>
          <cell r="AN25">
            <v>37092</v>
          </cell>
          <cell r="AO25">
            <v>291000</v>
          </cell>
          <cell r="AP25">
            <v>133939</v>
          </cell>
          <cell r="AQ25">
            <v>34000</v>
          </cell>
          <cell r="AR25">
            <v>14652</v>
          </cell>
          <cell r="AS25">
            <v>325000</v>
          </cell>
          <cell r="AT25">
            <v>148591</v>
          </cell>
          <cell r="AU25">
            <v>34000</v>
          </cell>
          <cell r="AV25">
            <v>13154</v>
          </cell>
          <cell r="AW25">
            <v>359000</v>
          </cell>
          <cell r="AX25">
            <v>161745</v>
          </cell>
          <cell r="AY25">
            <v>37000</v>
          </cell>
          <cell r="AZ25">
            <v>15457</v>
          </cell>
          <cell r="BA25">
            <v>105000</v>
          </cell>
          <cell r="BB25">
            <v>43263</v>
          </cell>
          <cell r="BC25">
            <v>396000</v>
          </cell>
          <cell r="BD25">
            <v>177202</v>
          </cell>
        </row>
        <row r="26">
          <cell r="A26">
            <v>26</v>
          </cell>
          <cell r="C26" t="str">
            <v>Сегежская</v>
          </cell>
          <cell r="D26" t="str">
            <v>-//-</v>
          </cell>
          <cell r="E26">
            <v>0</v>
          </cell>
          <cell r="F26">
            <v>5448</v>
          </cell>
          <cell r="G26">
            <v>0</v>
          </cell>
          <cell r="H26">
            <v>15501</v>
          </cell>
          <cell r="I26">
            <v>0</v>
          </cell>
          <cell r="J26">
            <v>20949</v>
          </cell>
          <cell r="K26">
            <v>0</v>
          </cell>
          <cell r="L26">
            <v>1124</v>
          </cell>
          <cell r="M26">
            <v>0</v>
          </cell>
          <cell r="N26">
            <v>22073</v>
          </cell>
          <cell r="P26">
            <v>0</v>
          </cell>
          <cell r="Q26">
            <v>0</v>
          </cell>
          <cell r="R26">
            <v>22073</v>
          </cell>
          <cell r="T26">
            <v>0</v>
          </cell>
          <cell r="U26">
            <v>0</v>
          </cell>
          <cell r="V26">
            <v>22073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22073</v>
          </cell>
          <cell r="AD26">
            <v>0</v>
          </cell>
          <cell r="AE26">
            <v>0</v>
          </cell>
          <cell r="AF26">
            <v>22073</v>
          </cell>
          <cell r="AH26">
            <v>7013</v>
          </cell>
          <cell r="AI26">
            <v>0</v>
          </cell>
          <cell r="AJ26">
            <v>29086</v>
          </cell>
          <cell r="AL26">
            <v>15040</v>
          </cell>
          <cell r="AM26">
            <v>0</v>
          </cell>
          <cell r="AN26">
            <v>22053</v>
          </cell>
          <cell r="AO26">
            <v>0</v>
          </cell>
          <cell r="AP26">
            <v>44126</v>
          </cell>
          <cell r="AR26">
            <v>16830</v>
          </cell>
          <cell r="AS26">
            <v>0</v>
          </cell>
          <cell r="AT26">
            <v>60956</v>
          </cell>
          <cell r="AV26">
            <v>16711</v>
          </cell>
          <cell r="AW26">
            <v>0</v>
          </cell>
          <cell r="AX26">
            <v>77667</v>
          </cell>
          <cell r="AZ26">
            <v>17705</v>
          </cell>
          <cell r="BA26">
            <v>0</v>
          </cell>
          <cell r="BB26">
            <v>51246</v>
          </cell>
          <cell r="BC26">
            <v>0</v>
          </cell>
          <cell r="BD26">
            <v>95372</v>
          </cell>
        </row>
        <row r="27">
          <cell r="A27">
            <v>27</v>
          </cell>
          <cell r="C27" t="str">
            <v>Питкярантская</v>
          </cell>
          <cell r="D27" t="str">
            <v>-//-</v>
          </cell>
          <cell r="E27">
            <v>0</v>
          </cell>
          <cell r="F27">
            <v>6108</v>
          </cell>
          <cell r="G27">
            <v>0</v>
          </cell>
          <cell r="H27">
            <v>6156</v>
          </cell>
          <cell r="I27">
            <v>0</v>
          </cell>
          <cell r="J27">
            <v>12264</v>
          </cell>
          <cell r="K27">
            <v>0</v>
          </cell>
          <cell r="L27">
            <v>6108</v>
          </cell>
          <cell r="M27">
            <v>0</v>
          </cell>
          <cell r="N27">
            <v>18372</v>
          </cell>
          <cell r="P27">
            <v>6182</v>
          </cell>
          <cell r="Q27">
            <v>0</v>
          </cell>
          <cell r="R27">
            <v>24554</v>
          </cell>
          <cell r="T27">
            <v>6354</v>
          </cell>
          <cell r="U27">
            <v>0</v>
          </cell>
          <cell r="V27">
            <v>30908</v>
          </cell>
          <cell r="X27">
            <v>6233</v>
          </cell>
          <cell r="Y27">
            <v>0</v>
          </cell>
          <cell r="Z27">
            <v>18769</v>
          </cell>
          <cell r="AA27">
            <v>0</v>
          </cell>
          <cell r="AB27">
            <v>37141</v>
          </cell>
          <cell r="AD27">
            <v>5914</v>
          </cell>
          <cell r="AE27">
            <v>0</v>
          </cell>
          <cell r="AF27">
            <v>43055</v>
          </cell>
          <cell r="AH27">
            <v>4647</v>
          </cell>
          <cell r="AI27">
            <v>0</v>
          </cell>
          <cell r="AJ27">
            <v>47702</v>
          </cell>
          <cell r="AL27">
            <v>3726</v>
          </cell>
          <cell r="AM27">
            <v>0</v>
          </cell>
          <cell r="AN27">
            <v>14287</v>
          </cell>
          <cell r="AO27">
            <v>0</v>
          </cell>
          <cell r="AP27">
            <v>51428</v>
          </cell>
          <cell r="AR27">
            <v>6624</v>
          </cell>
          <cell r="AS27">
            <v>0</v>
          </cell>
          <cell r="AT27">
            <v>58052</v>
          </cell>
          <cell r="AV27">
            <v>6610</v>
          </cell>
          <cell r="AW27">
            <v>0</v>
          </cell>
          <cell r="AX27">
            <v>64662</v>
          </cell>
          <cell r="AZ27">
            <v>5125</v>
          </cell>
          <cell r="BA27">
            <v>0</v>
          </cell>
          <cell r="BB27">
            <v>18359</v>
          </cell>
          <cell r="BC27">
            <v>0</v>
          </cell>
          <cell r="BD27">
            <v>69787</v>
          </cell>
        </row>
        <row r="28">
          <cell r="A28">
            <v>28</v>
          </cell>
          <cell r="B28">
            <v>3</v>
          </cell>
          <cell r="C28" t="str">
            <v>Покупная - сальдо-переток</v>
          </cell>
          <cell r="D28" t="str">
            <v>тыс.кВтч</v>
          </cell>
          <cell r="E28">
            <v>294000</v>
          </cell>
          <cell r="F28">
            <v>239055</v>
          </cell>
          <cell r="G28">
            <v>302000</v>
          </cell>
          <cell r="H28">
            <v>243590</v>
          </cell>
          <cell r="I28">
            <v>596000</v>
          </cell>
          <cell r="J28">
            <v>482645</v>
          </cell>
          <cell r="K28">
            <v>314000</v>
          </cell>
          <cell r="L28">
            <v>242738</v>
          </cell>
          <cell r="M28">
            <v>910000</v>
          </cell>
          <cell r="N28">
            <v>725383</v>
          </cell>
          <cell r="O28">
            <v>266000</v>
          </cell>
          <cell r="P28">
            <v>222123</v>
          </cell>
          <cell r="Q28">
            <v>1176000</v>
          </cell>
          <cell r="R28">
            <v>947506</v>
          </cell>
          <cell r="S28">
            <v>146000</v>
          </cell>
          <cell r="T28">
            <v>86851</v>
          </cell>
          <cell r="U28">
            <v>1322000</v>
          </cell>
          <cell r="V28">
            <v>1034357</v>
          </cell>
          <cell r="W28">
            <v>172000</v>
          </cell>
          <cell r="X28">
            <v>91105</v>
          </cell>
          <cell r="Y28">
            <v>584000</v>
          </cell>
          <cell r="Z28">
            <v>400079</v>
          </cell>
          <cell r="AA28">
            <v>1494000</v>
          </cell>
          <cell r="AB28">
            <v>1125462</v>
          </cell>
          <cell r="AC28">
            <v>205000</v>
          </cell>
          <cell r="AD28">
            <v>128592</v>
          </cell>
          <cell r="AE28">
            <v>1699000</v>
          </cell>
          <cell r="AF28">
            <v>1254054</v>
          </cell>
          <cell r="AG28">
            <v>206000</v>
          </cell>
          <cell r="AH28">
            <v>226783</v>
          </cell>
          <cell r="AI28">
            <v>1905000</v>
          </cell>
          <cell r="AJ28">
            <v>1480837</v>
          </cell>
          <cell r="AK28">
            <v>228000</v>
          </cell>
          <cell r="AL28">
            <v>265454</v>
          </cell>
          <cell r="AM28">
            <v>639000</v>
          </cell>
          <cell r="AN28">
            <v>620829</v>
          </cell>
          <cell r="AO28">
            <v>2133000</v>
          </cell>
          <cell r="AP28">
            <v>1746291</v>
          </cell>
          <cell r="AQ28">
            <v>255000</v>
          </cell>
          <cell r="AR28">
            <v>239193</v>
          </cell>
          <cell r="AS28">
            <v>2388000</v>
          </cell>
          <cell r="AT28">
            <v>1985484</v>
          </cell>
          <cell r="AU28">
            <v>244000</v>
          </cell>
          <cell r="AV28">
            <v>226952</v>
          </cell>
          <cell r="AW28">
            <v>2632000</v>
          </cell>
          <cell r="AX28">
            <v>2212436</v>
          </cell>
          <cell r="AY28">
            <v>260000</v>
          </cell>
          <cell r="AZ28">
            <v>258996</v>
          </cell>
          <cell r="BA28">
            <v>759000</v>
          </cell>
          <cell r="BB28">
            <v>725141</v>
          </cell>
          <cell r="BC28">
            <v>2892000</v>
          </cell>
          <cell r="BD28">
            <v>2471432</v>
          </cell>
        </row>
        <row r="29">
          <cell r="A29">
            <v>29</v>
          </cell>
          <cell r="C29" t="str">
            <v>в т.ч. КАЭС</v>
          </cell>
          <cell r="D29" t="str">
            <v>-//-</v>
          </cell>
          <cell r="E29">
            <v>318000</v>
          </cell>
          <cell r="F29">
            <v>319757</v>
          </cell>
          <cell r="G29">
            <v>176000</v>
          </cell>
          <cell r="H29">
            <v>195772</v>
          </cell>
          <cell r="I29">
            <v>494000</v>
          </cell>
          <cell r="J29">
            <v>515529</v>
          </cell>
          <cell r="K29">
            <v>246000</v>
          </cell>
          <cell r="L29">
            <v>199644</v>
          </cell>
          <cell r="M29">
            <v>740000</v>
          </cell>
          <cell r="N29">
            <v>715173</v>
          </cell>
          <cell r="O29">
            <v>35000</v>
          </cell>
          <cell r="P29">
            <v>155876</v>
          </cell>
          <cell r="Q29">
            <v>775000</v>
          </cell>
          <cell r="R29">
            <v>871049</v>
          </cell>
          <cell r="S29">
            <v>31000</v>
          </cell>
          <cell r="T29">
            <v>100792</v>
          </cell>
          <cell r="U29">
            <v>806000</v>
          </cell>
          <cell r="V29">
            <v>971841</v>
          </cell>
          <cell r="W29">
            <v>101000</v>
          </cell>
          <cell r="X29">
            <v>224941</v>
          </cell>
          <cell r="Y29">
            <v>167000</v>
          </cell>
          <cell r="Z29">
            <v>481609</v>
          </cell>
          <cell r="AA29">
            <v>907000</v>
          </cell>
          <cell r="AB29">
            <v>1196782</v>
          </cell>
          <cell r="AC29">
            <v>89000</v>
          </cell>
          <cell r="AD29">
            <v>253701</v>
          </cell>
          <cell r="AE29">
            <v>996000</v>
          </cell>
          <cell r="AF29">
            <v>1450483</v>
          </cell>
          <cell r="AG29">
            <v>90000</v>
          </cell>
          <cell r="AH29">
            <v>252014</v>
          </cell>
          <cell r="AI29">
            <v>1086000</v>
          </cell>
          <cell r="AJ29">
            <v>1702497</v>
          </cell>
          <cell r="AK29">
            <v>113000</v>
          </cell>
          <cell r="AL29">
            <v>227961</v>
          </cell>
          <cell r="AM29">
            <v>292000</v>
          </cell>
          <cell r="AN29">
            <v>733676</v>
          </cell>
          <cell r="AO29">
            <v>1199000</v>
          </cell>
          <cell r="AP29">
            <v>1930458</v>
          </cell>
          <cell r="AQ29">
            <v>178000</v>
          </cell>
          <cell r="AR29">
            <v>209758</v>
          </cell>
          <cell r="AS29">
            <v>1377000</v>
          </cell>
          <cell r="AT29">
            <v>2140216</v>
          </cell>
          <cell r="AU29">
            <v>138000</v>
          </cell>
          <cell r="AV29">
            <v>190163</v>
          </cell>
          <cell r="AW29">
            <v>1515000</v>
          </cell>
          <cell r="AX29">
            <v>2330379</v>
          </cell>
          <cell r="AY29">
            <v>219000</v>
          </cell>
          <cell r="AZ29">
            <v>252149</v>
          </cell>
          <cell r="BA29">
            <v>535000</v>
          </cell>
          <cell r="BB29">
            <v>652070</v>
          </cell>
          <cell r="BC29">
            <v>1734000</v>
          </cell>
          <cell r="BD29">
            <v>2582528</v>
          </cell>
        </row>
        <row r="30">
          <cell r="A30">
            <v>30</v>
          </cell>
          <cell r="C30" t="str">
            <v>Ленэнерго</v>
          </cell>
          <cell r="D30" t="str">
            <v>-//-</v>
          </cell>
          <cell r="E30">
            <v>-24000</v>
          </cell>
          <cell r="F30">
            <v>-82437</v>
          </cell>
          <cell r="G30">
            <v>126000</v>
          </cell>
          <cell r="H30">
            <v>46572</v>
          </cell>
          <cell r="I30">
            <v>102000</v>
          </cell>
          <cell r="J30">
            <v>-35865</v>
          </cell>
          <cell r="K30">
            <v>68000</v>
          </cell>
          <cell r="L30">
            <v>41884</v>
          </cell>
          <cell r="M30">
            <v>170000</v>
          </cell>
          <cell r="N30">
            <v>6019</v>
          </cell>
          <cell r="O30">
            <v>231000</v>
          </cell>
          <cell r="P30">
            <v>65611</v>
          </cell>
          <cell r="Q30">
            <v>401000</v>
          </cell>
          <cell r="R30">
            <v>71630</v>
          </cell>
          <cell r="S30">
            <v>115000</v>
          </cell>
          <cell r="T30">
            <v>-14768</v>
          </cell>
          <cell r="U30">
            <v>516000</v>
          </cell>
          <cell r="V30">
            <v>56862</v>
          </cell>
          <cell r="W30">
            <v>71000</v>
          </cell>
          <cell r="X30">
            <v>-134318</v>
          </cell>
          <cell r="Y30">
            <v>417000</v>
          </cell>
          <cell r="Z30">
            <v>-83475</v>
          </cell>
          <cell r="AA30">
            <v>587000</v>
          </cell>
          <cell r="AB30">
            <v>-77456</v>
          </cell>
          <cell r="AC30">
            <v>116000</v>
          </cell>
          <cell r="AD30">
            <v>-125635</v>
          </cell>
          <cell r="AE30">
            <v>703000</v>
          </cell>
          <cell r="AF30">
            <v>-203091</v>
          </cell>
          <cell r="AG30">
            <v>116000</v>
          </cell>
          <cell r="AH30">
            <v>-25733</v>
          </cell>
          <cell r="AI30">
            <v>819000</v>
          </cell>
          <cell r="AJ30">
            <v>-228824</v>
          </cell>
          <cell r="AK30">
            <v>115000</v>
          </cell>
          <cell r="AL30">
            <v>36644</v>
          </cell>
          <cell r="AM30">
            <v>347000</v>
          </cell>
          <cell r="AN30">
            <v>-114724</v>
          </cell>
          <cell r="AO30">
            <v>934000</v>
          </cell>
          <cell r="AP30">
            <v>-192180</v>
          </cell>
          <cell r="AQ30">
            <v>77000</v>
          </cell>
          <cell r="AR30">
            <v>28338</v>
          </cell>
          <cell r="AS30">
            <v>1011000</v>
          </cell>
          <cell r="AT30">
            <v>-163842</v>
          </cell>
          <cell r="AU30">
            <v>106000</v>
          </cell>
          <cell r="AV30">
            <v>35680</v>
          </cell>
          <cell r="AW30">
            <v>1117000</v>
          </cell>
          <cell r="AX30">
            <v>-128162</v>
          </cell>
          <cell r="AY30">
            <v>41000</v>
          </cell>
          <cell r="AZ30">
            <v>5468</v>
          </cell>
          <cell r="BA30">
            <v>224000</v>
          </cell>
          <cell r="BB30">
            <v>69486</v>
          </cell>
          <cell r="BC30">
            <v>1158000</v>
          </cell>
          <cell r="BD30">
            <v>-122694</v>
          </cell>
        </row>
        <row r="31">
          <cell r="A31">
            <v>31</v>
          </cell>
          <cell r="C31" t="str">
            <v>Вологдаэнерго</v>
          </cell>
          <cell r="D31" t="str">
            <v>-//-</v>
          </cell>
          <cell r="E31">
            <v>0</v>
          </cell>
          <cell r="F31">
            <v>1735</v>
          </cell>
          <cell r="G31">
            <v>0</v>
          </cell>
          <cell r="H31">
            <v>1246</v>
          </cell>
          <cell r="I31">
            <v>0</v>
          </cell>
          <cell r="J31">
            <v>2981</v>
          </cell>
          <cell r="K31">
            <v>0</v>
          </cell>
          <cell r="L31">
            <v>1210</v>
          </cell>
          <cell r="M31">
            <v>0</v>
          </cell>
          <cell r="N31">
            <v>4191</v>
          </cell>
          <cell r="O31">
            <v>0</v>
          </cell>
          <cell r="P31">
            <v>636</v>
          </cell>
          <cell r="Q31">
            <v>0</v>
          </cell>
          <cell r="R31">
            <v>4827</v>
          </cell>
          <cell r="S31">
            <v>0</v>
          </cell>
          <cell r="T31">
            <v>827</v>
          </cell>
          <cell r="U31">
            <v>0</v>
          </cell>
          <cell r="V31">
            <v>5654</v>
          </cell>
          <cell r="W31">
            <v>0</v>
          </cell>
          <cell r="X31">
            <v>482</v>
          </cell>
          <cell r="Y31">
            <v>0</v>
          </cell>
          <cell r="Z31">
            <v>1945</v>
          </cell>
          <cell r="AA31">
            <v>0</v>
          </cell>
          <cell r="AB31">
            <v>6136</v>
          </cell>
          <cell r="AC31">
            <v>0</v>
          </cell>
          <cell r="AD31">
            <v>526</v>
          </cell>
          <cell r="AE31">
            <v>0</v>
          </cell>
          <cell r="AF31">
            <v>6662</v>
          </cell>
          <cell r="AG31">
            <v>0</v>
          </cell>
          <cell r="AH31">
            <v>502</v>
          </cell>
          <cell r="AI31">
            <v>0</v>
          </cell>
          <cell r="AJ31">
            <v>7164</v>
          </cell>
          <cell r="AK31">
            <v>0</v>
          </cell>
          <cell r="AL31">
            <v>849</v>
          </cell>
          <cell r="AM31">
            <v>0</v>
          </cell>
          <cell r="AN31">
            <v>1877</v>
          </cell>
          <cell r="AO31">
            <v>0</v>
          </cell>
          <cell r="AP31">
            <v>8013</v>
          </cell>
          <cell r="AQ31">
            <v>0</v>
          </cell>
          <cell r="AR31">
            <v>1097</v>
          </cell>
          <cell r="AS31">
            <v>0</v>
          </cell>
          <cell r="AT31">
            <v>9110</v>
          </cell>
          <cell r="AU31">
            <v>0</v>
          </cell>
          <cell r="AV31">
            <v>1109</v>
          </cell>
          <cell r="AW31">
            <v>0</v>
          </cell>
          <cell r="AX31">
            <v>10219</v>
          </cell>
          <cell r="AY31">
            <v>0</v>
          </cell>
          <cell r="AZ31">
            <v>1379</v>
          </cell>
          <cell r="BA31">
            <v>0</v>
          </cell>
          <cell r="BB31">
            <v>3585</v>
          </cell>
          <cell r="BC31">
            <v>0</v>
          </cell>
          <cell r="BD31">
            <v>11598</v>
          </cell>
        </row>
        <row r="32">
          <cell r="A32">
            <v>32</v>
          </cell>
          <cell r="C32" t="str">
            <v>% к предидущему году</v>
          </cell>
          <cell r="D32" t="str">
            <v>%</v>
          </cell>
        </row>
        <row r="33">
          <cell r="A33">
            <v>33</v>
          </cell>
          <cell r="B33" t="str">
            <v>4</v>
          </cell>
          <cell r="C33" t="str">
            <v>Потери в сетях РАО</v>
          </cell>
          <cell r="D33" t="str">
            <v>тыс.кВтч</v>
          </cell>
          <cell r="E33">
            <v>30000</v>
          </cell>
          <cell r="F33">
            <v>25357</v>
          </cell>
          <cell r="G33">
            <v>27000</v>
          </cell>
          <cell r="H33">
            <v>16009</v>
          </cell>
          <cell r="I33">
            <v>57000</v>
          </cell>
          <cell r="J33">
            <v>41366</v>
          </cell>
          <cell r="K33">
            <v>33000</v>
          </cell>
          <cell r="L33">
            <v>15999</v>
          </cell>
          <cell r="M33">
            <v>90000</v>
          </cell>
          <cell r="N33">
            <v>57365</v>
          </cell>
          <cell r="O33">
            <v>26000</v>
          </cell>
          <cell r="P33">
            <v>10560</v>
          </cell>
          <cell r="Q33">
            <v>116000</v>
          </cell>
          <cell r="R33">
            <v>67925</v>
          </cell>
          <cell r="S33">
            <v>18000</v>
          </cell>
          <cell r="T33">
            <v>13975</v>
          </cell>
          <cell r="U33">
            <v>134000</v>
          </cell>
          <cell r="V33">
            <v>81900</v>
          </cell>
          <cell r="W33">
            <v>36000</v>
          </cell>
          <cell r="X33">
            <v>23338</v>
          </cell>
          <cell r="Y33">
            <v>80000</v>
          </cell>
          <cell r="Z33">
            <v>47873</v>
          </cell>
          <cell r="AA33">
            <v>170000</v>
          </cell>
          <cell r="AB33">
            <v>105238</v>
          </cell>
          <cell r="AC33">
            <v>30000</v>
          </cell>
          <cell r="AD33">
            <v>24470</v>
          </cell>
          <cell r="AE33">
            <v>200000</v>
          </cell>
          <cell r="AF33">
            <v>129708</v>
          </cell>
          <cell r="AG33">
            <v>29000</v>
          </cell>
          <cell r="AH33">
            <v>18163</v>
          </cell>
          <cell r="AI33">
            <v>229000</v>
          </cell>
          <cell r="AJ33">
            <v>147871</v>
          </cell>
          <cell r="AK33">
            <v>27000</v>
          </cell>
          <cell r="AL33">
            <v>18606</v>
          </cell>
          <cell r="AM33">
            <v>86000</v>
          </cell>
          <cell r="AN33">
            <v>61239</v>
          </cell>
          <cell r="AO33">
            <v>256000</v>
          </cell>
          <cell r="AP33">
            <v>166477</v>
          </cell>
          <cell r="AQ33">
            <v>30000</v>
          </cell>
          <cell r="AR33">
            <v>15670</v>
          </cell>
          <cell r="AS33">
            <v>286000</v>
          </cell>
          <cell r="AT33">
            <v>182147</v>
          </cell>
          <cell r="AU33">
            <v>26000</v>
          </cell>
          <cell r="AV33">
            <v>15210</v>
          </cell>
          <cell r="AW33">
            <v>312000</v>
          </cell>
          <cell r="AX33">
            <v>197357</v>
          </cell>
          <cell r="AY33">
            <v>30000</v>
          </cell>
          <cell r="AZ33">
            <v>18095</v>
          </cell>
          <cell r="BA33">
            <v>86000</v>
          </cell>
          <cell r="BB33">
            <v>48975</v>
          </cell>
          <cell r="BC33">
            <v>342000</v>
          </cell>
          <cell r="BD33">
            <v>215452</v>
          </cell>
        </row>
        <row r="34">
          <cell r="A34">
            <v>34</v>
          </cell>
          <cell r="C34" t="str">
            <v>% к предидущему году</v>
          </cell>
          <cell r="D34" t="str">
            <v>%</v>
          </cell>
        </row>
        <row r="35">
          <cell r="A35">
            <v>35</v>
          </cell>
          <cell r="B35" t="str">
            <v>5</v>
          </cell>
          <cell r="C35" t="str">
            <v>Общее электропотребление</v>
          </cell>
          <cell r="D35" t="str">
            <v>тыс.кВтч</v>
          </cell>
          <cell r="E35">
            <v>651000</v>
          </cell>
          <cell r="F35">
            <v>650609</v>
          </cell>
          <cell r="G35">
            <v>614000</v>
          </cell>
          <cell r="H35">
            <v>587973</v>
          </cell>
          <cell r="I35">
            <v>1265000</v>
          </cell>
          <cell r="J35">
            <v>1238582</v>
          </cell>
          <cell r="K35">
            <v>620000</v>
          </cell>
          <cell r="L35">
            <v>606760</v>
          </cell>
          <cell r="M35">
            <v>1885000</v>
          </cell>
          <cell r="N35">
            <v>1845342</v>
          </cell>
          <cell r="O35">
            <v>566000</v>
          </cell>
          <cell r="P35">
            <v>566711</v>
          </cell>
          <cell r="Q35">
            <v>2451000</v>
          </cell>
          <cell r="R35">
            <v>2412053</v>
          </cell>
          <cell r="S35">
            <v>538000</v>
          </cell>
          <cell r="T35">
            <v>531652</v>
          </cell>
          <cell r="U35">
            <v>2989000</v>
          </cell>
          <cell r="V35">
            <v>2943705</v>
          </cell>
          <cell r="W35">
            <v>536000</v>
          </cell>
          <cell r="X35">
            <v>480029</v>
          </cell>
          <cell r="Y35">
            <v>1640000</v>
          </cell>
          <cell r="Z35">
            <v>1578392</v>
          </cell>
          <cell r="AA35">
            <v>3525000</v>
          </cell>
          <cell r="AB35">
            <v>3423734</v>
          </cell>
          <cell r="AC35">
            <v>525000</v>
          </cell>
          <cell r="AD35">
            <v>480509</v>
          </cell>
          <cell r="AE35">
            <v>4050000</v>
          </cell>
          <cell r="AF35">
            <v>3904243</v>
          </cell>
          <cell r="AG35">
            <v>493000</v>
          </cell>
          <cell r="AH35">
            <v>494360</v>
          </cell>
          <cell r="AI35">
            <v>4543000</v>
          </cell>
          <cell r="AJ35">
            <v>4398603</v>
          </cell>
          <cell r="AK35">
            <v>531000</v>
          </cell>
          <cell r="AL35">
            <v>521462</v>
          </cell>
          <cell r="AM35">
            <v>1549000</v>
          </cell>
          <cell r="AN35">
            <v>1496331</v>
          </cell>
          <cell r="AO35">
            <v>5074000</v>
          </cell>
          <cell r="AP35">
            <v>4920065</v>
          </cell>
          <cell r="AQ35">
            <v>600000</v>
          </cell>
          <cell r="AR35">
            <v>585701</v>
          </cell>
          <cell r="AS35">
            <v>5674000</v>
          </cell>
          <cell r="AT35">
            <v>5505766</v>
          </cell>
          <cell r="AU35">
            <v>587000</v>
          </cell>
          <cell r="AV35">
            <v>591262</v>
          </cell>
          <cell r="AW35">
            <v>6261000</v>
          </cell>
          <cell r="AX35">
            <v>6097028</v>
          </cell>
          <cell r="AY35">
            <v>612000</v>
          </cell>
          <cell r="AZ35">
            <v>651124</v>
          </cell>
          <cell r="BA35">
            <v>1799000</v>
          </cell>
          <cell r="BB35">
            <v>1828087</v>
          </cell>
          <cell r="BC35">
            <v>6873000</v>
          </cell>
          <cell r="BD35">
            <v>6748152</v>
          </cell>
        </row>
        <row r="36">
          <cell r="A36">
            <v>36</v>
          </cell>
          <cell r="C36" t="str">
            <v>% к предидущему году</v>
          </cell>
          <cell r="D36" t="str">
            <v>%</v>
          </cell>
        </row>
        <row r="37">
          <cell r="A37">
            <v>37</v>
          </cell>
          <cell r="B37" t="str">
            <v>6</v>
          </cell>
          <cell r="C37" t="str">
            <v>Собственное э/потребление</v>
          </cell>
          <cell r="D37" t="str">
            <v>тыс.кВтч</v>
          </cell>
          <cell r="E37">
            <v>621000</v>
          </cell>
          <cell r="F37">
            <v>625252</v>
          </cell>
          <cell r="G37">
            <v>587000</v>
          </cell>
          <cell r="H37">
            <v>571964</v>
          </cell>
          <cell r="I37">
            <v>1208000</v>
          </cell>
          <cell r="J37">
            <v>1197216</v>
          </cell>
          <cell r="K37">
            <v>587000</v>
          </cell>
          <cell r="L37">
            <v>590761</v>
          </cell>
          <cell r="M37">
            <v>1795000</v>
          </cell>
          <cell r="N37">
            <v>1787977</v>
          </cell>
          <cell r="O37">
            <v>540000</v>
          </cell>
          <cell r="P37">
            <v>556151</v>
          </cell>
          <cell r="Q37">
            <v>2335000</v>
          </cell>
          <cell r="R37">
            <v>2344128</v>
          </cell>
          <cell r="S37">
            <v>520000</v>
          </cell>
          <cell r="T37">
            <v>517677</v>
          </cell>
          <cell r="U37">
            <v>2855000</v>
          </cell>
          <cell r="V37">
            <v>2861805</v>
          </cell>
          <cell r="W37">
            <v>500000</v>
          </cell>
          <cell r="X37">
            <v>456691</v>
          </cell>
          <cell r="Y37">
            <v>1560000</v>
          </cell>
          <cell r="Z37">
            <v>1530519</v>
          </cell>
          <cell r="AA37">
            <v>3355000</v>
          </cell>
          <cell r="AB37">
            <v>3318496</v>
          </cell>
          <cell r="AC37">
            <v>495000</v>
          </cell>
          <cell r="AD37">
            <v>456039</v>
          </cell>
          <cell r="AE37">
            <v>3850000</v>
          </cell>
          <cell r="AF37">
            <v>3774535</v>
          </cell>
          <cell r="AG37">
            <v>464000</v>
          </cell>
          <cell r="AH37">
            <v>476197</v>
          </cell>
          <cell r="AI37">
            <v>4314000</v>
          </cell>
          <cell r="AJ37">
            <v>4250732</v>
          </cell>
          <cell r="AK37">
            <v>504000</v>
          </cell>
          <cell r="AL37">
            <v>502856</v>
          </cell>
          <cell r="AM37">
            <v>1463000</v>
          </cell>
          <cell r="AN37">
            <v>1435092</v>
          </cell>
          <cell r="AO37">
            <v>4818000</v>
          </cell>
          <cell r="AP37">
            <v>4753588</v>
          </cell>
          <cell r="AQ37">
            <v>570000</v>
          </cell>
          <cell r="AR37">
            <v>570031</v>
          </cell>
          <cell r="AS37">
            <v>5388000</v>
          </cell>
          <cell r="AT37">
            <v>5323619</v>
          </cell>
          <cell r="AU37">
            <v>561000</v>
          </cell>
          <cell r="AV37">
            <v>576052</v>
          </cell>
          <cell r="AW37">
            <v>5949000</v>
          </cell>
          <cell r="AX37">
            <v>5899671</v>
          </cell>
          <cell r="AY37">
            <v>582000</v>
          </cell>
          <cell r="AZ37">
            <v>633029</v>
          </cell>
          <cell r="BA37">
            <v>1713000</v>
          </cell>
          <cell r="BB37">
            <v>1779112</v>
          </cell>
          <cell r="BC37">
            <v>6531000</v>
          </cell>
          <cell r="BD37">
            <v>6532700</v>
          </cell>
        </row>
        <row r="38">
          <cell r="A38">
            <v>38</v>
          </cell>
          <cell r="C38" t="str">
            <v>% к предидущему году</v>
          </cell>
          <cell r="D38" t="str">
            <v>%</v>
          </cell>
        </row>
        <row r="39">
          <cell r="A39">
            <v>39</v>
          </cell>
          <cell r="B39" t="str">
            <v>7</v>
          </cell>
          <cell r="C39" t="str">
            <v>Собственные нужды всего</v>
          </cell>
          <cell r="D39" t="str">
            <v>тыс.кВтч</v>
          </cell>
          <cell r="E39">
            <v>15600</v>
          </cell>
          <cell r="F39">
            <v>15913</v>
          </cell>
          <cell r="G39">
            <v>13800</v>
          </cell>
          <cell r="H39">
            <v>14110</v>
          </cell>
          <cell r="I39">
            <v>29400</v>
          </cell>
          <cell r="J39">
            <v>30023</v>
          </cell>
          <cell r="K39">
            <v>13700</v>
          </cell>
          <cell r="L39">
            <v>15067</v>
          </cell>
          <cell r="M39">
            <v>43100</v>
          </cell>
          <cell r="N39">
            <v>45090</v>
          </cell>
          <cell r="O39">
            <v>12000</v>
          </cell>
          <cell r="P39">
            <v>13380</v>
          </cell>
          <cell r="Q39">
            <v>55100</v>
          </cell>
          <cell r="R39">
            <v>58470</v>
          </cell>
          <cell r="S39">
            <v>9900</v>
          </cell>
          <cell r="T39">
            <v>10221</v>
          </cell>
          <cell r="U39">
            <v>65000</v>
          </cell>
          <cell r="V39">
            <v>68691</v>
          </cell>
          <cell r="W39">
            <v>6800</v>
          </cell>
          <cell r="X39">
            <v>4330</v>
          </cell>
          <cell r="Y39">
            <v>28700</v>
          </cell>
          <cell r="Z39">
            <v>27931</v>
          </cell>
          <cell r="AA39">
            <v>71800</v>
          </cell>
          <cell r="AB39">
            <v>73021</v>
          </cell>
          <cell r="AC39">
            <v>6300</v>
          </cell>
          <cell r="AD39">
            <v>6251</v>
          </cell>
          <cell r="AE39">
            <v>78100</v>
          </cell>
          <cell r="AF39">
            <v>79272</v>
          </cell>
          <cell r="AG39">
            <v>6200</v>
          </cell>
          <cell r="AH39">
            <v>6362</v>
          </cell>
          <cell r="AI39">
            <v>84300</v>
          </cell>
          <cell r="AJ39">
            <v>85634</v>
          </cell>
          <cell r="AK39">
            <v>8900</v>
          </cell>
          <cell r="AL39">
            <v>7272</v>
          </cell>
          <cell r="AM39">
            <v>21400</v>
          </cell>
          <cell r="AN39">
            <v>19885</v>
          </cell>
          <cell r="AO39">
            <v>93200</v>
          </cell>
          <cell r="AP39">
            <v>92906</v>
          </cell>
          <cell r="AQ39">
            <v>12000</v>
          </cell>
          <cell r="AR39">
            <v>12662</v>
          </cell>
          <cell r="AS39">
            <v>105200</v>
          </cell>
          <cell r="AT39">
            <v>105568</v>
          </cell>
          <cell r="AU39">
            <v>13500</v>
          </cell>
          <cell r="AV39">
            <v>14680</v>
          </cell>
          <cell r="AW39">
            <v>118700</v>
          </cell>
          <cell r="AX39">
            <v>120248</v>
          </cell>
          <cell r="AY39">
            <v>15500</v>
          </cell>
          <cell r="AZ39">
            <v>16229</v>
          </cell>
          <cell r="BA39">
            <v>41000</v>
          </cell>
          <cell r="BB39">
            <v>43571</v>
          </cell>
          <cell r="BC39">
            <v>134200</v>
          </cell>
          <cell r="BD39">
            <v>136477</v>
          </cell>
        </row>
        <row r="40">
          <cell r="A40">
            <v>40</v>
          </cell>
          <cell r="B40" t="str">
            <v>7.1</v>
          </cell>
          <cell r="C40" t="str">
            <v>Собственные нужды ГЭС:</v>
          </cell>
          <cell r="D40" t="str">
            <v>тыс.кВтч</v>
          </cell>
          <cell r="E40">
            <v>1900</v>
          </cell>
          <cell r="F40">
            <v>2353</v>
          </cell>
          <cell r="G40">
            <v>1900</v>
          </cell>
          <cell r="H40">
            <v>2071</v>
          </cell>
          <cell r="I40">
            <v>3800</v>
          </cell>
          <cell r="J40">
            <v>4424</v>
          </cell>
          <cell r="K40">
            <v>1900</v>
          </cell>
          <cell r="L40">
            <v>1981</v>
          </cell>
          <cell r="M40">
            <v>5700</v>
          </cell>
          <cell r="N40">
            <v>6405</v>
          </cell>
          <cell r="O40">
            <v>1700</v>
          </cell>
          <cell r="P40">
            <v>1702</v>
          </cell>
          <cell r="Q40">
            <v>7400</v>
          </cell>
          <cell r="R40">
            <v>8107</v>
          </cell>
          <cell r="S40">
            <v>1300</v>
          </cell>
          <cell r="T40">
            <v>1475</v>
          </cell>
          <cell r="U40">
            <v>8700</v>
          </cell>
          <cell r="V40">
            <v>9582</v>
          </cell>
          <cell r="W40">
            <v>1100</v>
          </cell>
          <cell r="X40">
            <v>919</v>
          </cell>
          <cell r="Y40">
            <v>4100</v>
          </cell>
          <cell r="Z40">
            <v>4096</v>
          </cell>
          <cell r="AA40">
            <v>9800</v>
          </cell>
          <cell r="AB40">
            <v>10501</v>
          </cell>
          <cell r="AC40">
            <v>1000</v>
          </cell>
          <cell r="AD40">
            <v>929</v>
          </cell>
          <cell r="AE40">
            <v>10800</v>
          </cell>
          <cell r="AF40">
            <v>11430</v>
          </cell>
          <cell r="AG40">
            <v>900</v>
          </cell>
          <cell r="AH40">
            <v>923</v>
          </cell>
          <cell r="AI40">
            <v>11700</v>
          </cell>
          <cell r="AJ40">
            <v>12353</v>
          </cell>
          <cell r="AK40">
            <v>1100</v>
          </cell>
          <cell r="AL40">
            <v>1029</v>
          </cell>
          <cell r="AM40">
            <v>3000</v>
          </cell>
          <cell r="AN40">
            <v>2881</v>
          </cell>
          <cell r="AO40">
            <v>12800</v>
          </cell>
          <cell r="AP40">
            <v>13382</v>
          </cell>
          <cell r="AQ40">
            <v>1600</v>
          </cell>
          <cell r="AR40">
            <v>1441</v>
          </cell>
          <cell r="AS40">
            <v>14400</v>
          </cell>
          <cell r="AT40">
            <v>14823</v>
          </cell>
          <cell r="AU40">
            <v>1700</v>
          </cell>
          <cell r="AV40">
            <v>1829</v>
          </cell>
          <cell r="AW40">
            <v>16100</v>
          </cell>
          <cell r="AX40">
            <v>16652</v>
          </cell>
          <cell r="AY40">
            <v>2500</v>
          </cell>
          <cell r="AZ40">
            <v>2364</v>
          </cell>
          <cell r="BA40">
            <v>5800</v>
          </cell>
          <cell r="BB40">
            <v>5634</v>
          </cell>
          <cell r="BC40">
            <v>18600</v>
          </cell>
          <cell r="BD40">
            <v>19016</v>
          </cell>
        </row>
        <row r="41">
          <cell r="A41">
            <v>41</v>
          </cell>
          <cell r="C41" t="str">
            <v>то же в %</v>
          </cell>
          <cell r="D41" t="str">
            <v>%</v>
          </cell>
          <cell r="E41">
            <v>0.94527363184079594</v>
          </cell>
          <cell r="F41">
            <v>0.92813922482821742</v>
          </cell>
          <cell r="G41">
            <v>1.0734463276836157</v>
          </cell>
          <cell r="H41">
            <v>1.0058671536533716</v>
          </cell>
          <cell r="I41">
            <v>1.0052910052910053</v>
          </cell>
          <cell r="J41">
            <v>0.96297424958098432</v>
          </cell>
          <cell r="K41">
            <v>1.0734463276836157</v>
          </cell>
          <cell r="L41">
            <v>0.81751403103334441</v>
          </cell>
          <cell r="M41">
            <v>1.027027027027027</v>
          </cell>
          <cell r="N41">
            <v>0.91274421786157067</v>
          </cell>
          <cell r="O41">
            <v>0.89473684210526305</v>
          </cell>
          <cell r="P41">
            <v>0.71653201870897931</v>
          </cell>
          <cell r="Q41">
            <v>0.99328859060402674</v>
          </cell>
          <cell r="R41">
            <v>0.86312353409002585</v>
          </cell>
          <cell r="S41">
            <v>0.41666666666666669</v>
          </cell>
          <cell r="T41">
            <v>0.40097211952503148</v>
          </cell>
          <cell r="U41">
            <v>0.8230842005676442</v>
          </cell>
          <cell r="V41">
            <v>0.7330625597210354</v>
          </cell>
          <cell r="W41">
            <v>0.3514376996805112</v>
          </cell>
          <cell r="X41">
            <v>0.26104543156292076</v>
          </cell>
          <cell r="Y41">
            <v>0.50306748466257667</v>
          </cell>
          <cell r="Z41">
            <v>0.42780972076433388</v>
          </cell>
          <cell r="AA41">
            <v>0.71532846715328469</v>
          </cell>
          <cell r="AB41">
            <v>0.63290872215843508</v>
          </cell>
          <cell r="AC41">
            <v>0.37735849056603776</v>
          </cell>
          <cell r="AD41">
            <v>0.30284063867102184</v>
          </cell>
          <cell r="AE41">
            <v>0.66055045871559637</v>
          </cell>
          <cell r="AF41">
            <v>0.58140510812456414</v>
          </cell>
          <cell r="AG41">
            <v>0.38961038961038963</v>
          </cell>
          <cell r="AH41">
            <v>0.42794087646742462</v>
          </cell>
          <cell r="AI41">
            <v>0.62700964630225076</v>
          </cell>
          <cell r="AJ41">
            <v>0.56623293520247187</v>
          </cell>
          <cell r="AK41">
            <v>0.49107142857142855</v>
          </cell>
          <cell r="AL41">
            <v>0.54677910443002664</v>
          </cell>
          <cell r="AM41">
            <v>0.41666666666666669</v>
          </cell>
          <cell r="AN41">
            <v>0.40540977908614645</v>
          </cell>
          <cell r="AO41">
            <v>0.61244019138755978</v>
          </cell>
          <cell r="AP41">
            <v>0.56468805015098289</v>
          </cell>
          <cell r="AQ41">
            <v>0.65573770491803274</v>
          </cell>
          <cell r="AR41">
            <v>0.65908633527872806</v>
          </cell>
          <cell r="AS41">
            <v>0.61696658097686374</v>
          </cell>
          <cell r="AT41">
            <v>0.57266152586113639</v>
          </cell>
          <cell r="AU41">
            <v>0.72961373390557938</v>
          </cell>
          <cell r="AV41">
            <v>0.83300693185648056</v>
          </cell>
          <cell r="AW41">
            <v>0.62719127386053763</v>
          </cell>
          <cell r="AX41">
            <v>0.5930186758860202</v>
          </cell>
          <cell r="AY41">
            <v>1.0729613733905579</v>
          </cell>
          <cell r="AZ41">
            <v>1.0409007049416366</v>
          </cell>
          <cell r="BA41">
            <v>0.81690140845070425</v>
          </cell>
          <cell r="BB41">
            <v>0.84681946692759646</v>
          </cell>
          <cell r="BC41">
            <v>0.66428571428571426</v>
          </cell>
          <cell r="BD41">
            <v>0.62653268391300898</v>
          </cell>
        </row>
        <row r="42">
          <cell r="A42">
            <v>42</v>
          </cell>
          <cell r="C42" t="str">
            <v>в т.ч. каскады Сунский</v>
          </cell>
          <cell r="D42" t="str">
            <v>тыс.кВтч</v>
          </cell>
          <cell r="E42">
            <v>50</v>
          </cell>
          <cell r="F42">
            <v>73</v>
          </cell>
          <cell r="G42">
            <v>50</v>
          </cell>
          <cell r="H42">
            <v>59</v>
          </cell>
          <cell r="I42">
            <v>100</v>
          </cell>
          <cell r="J42">
            <v>132</v>
          </cell>
          <cell r="K42">
            <v>45</v>
          </cell>
          <cell r="L42">
            <v>53</v>
          </cell>
          <cell r="M42">
            <v>145</v>
          </cell>
          <cell r="N42">
            <v>185</v>
          </cell>
          <cell r="O42">
            <v>50</v>
          </cell>
          <cell r="P42">
            <v>55</v>
          </cell>
          <cell r="Q42">
            <v>195</v>
          </cell>
          <cell r="R42">
            <v>240</v>
          </cell>
          <cell r="S42">
            <v>35</v>
          </cell>
          <cell r="T42">
            <v>39</v>
          </cell>
          <cell r="U42">
            <v>230</v>
          </cell>
          <cell r="V42">
            <v>279</v>
          </cell>
          <cell r="W42">
            <v>35</v>
          </cell>
          <cell r="X42">
            <v>28</v>
          </cell>
          <cell r="Y42">
            <v>120</v>
          </cell>
          <cell r="Z42">
            <v>122</v>
          </cell>
          <cell r="AA42">
            <v>265</v>
          </cell>
          <cell r="AB42">
            <v>307</v>
          </cell>
          <cell r="AC42">
            <v>30</v>
          </cell>
          <cell r="AD42">
            <v>31</v>
          </cell>
          <cell r="AE42">
            <v>295</v>
          </cell>
          <cell r="AF42">
            <v>338</v>
          </cell>
          <cell r="AG42">
            <v>25</v>
          </cell>
          <cell r="AH42">
            <v>26</v>
          </cell>
          <cell r="AI42">
            <v>320</v>
          </cell>
          <cell r="AJ42">
            <v>364</v>
          </cell>
          <cell r="AK42">
            <v>35</v>
          </cell>
          <cell r="AL42">
            <v>26</v>
          </cell>
          <cell r="AM42">
            <v>90</v>
          </cell>
          <cell r="AN42">
            <v>83</v>
          </cell>
          <cell r="AO42">
            <v>355</v>
          </cell>
          <cell r="AP42">
            <v>390</v>
          </cell>
          <cell r="AQ42">
            <v>75</v>
          </cell>
          <cell r="AR42">
            <v>43</v>
          </cell>
          <cell r="AS42">
            <v>430</v>
          </cell>
          <cell r="AT42">
            <v>433</v>
          </cell>
          <cell r="AU42">
            <v>80</v>
          </cell>
          <cell r="AV42">
            <v>59</v>
          </cell>
          <cell r="AW42">
            <v>510</v>
          </cell>
          <cell r="AX42">
            <v>492</v>
          </cell>
          <cell r="AY42">
            <v>130</v>
          </cell>
          <cell r="AZ42">
            <v>113</v>
          </cell>
          <cell r="BA42">
            <v>285</v>
          </cell>
          <cell r="BB42">
            <v>215</v>
          </cell>
          <cell r="BC42">
            <v>640</v>
          </cell>
          <cell r="BD42">
            <v>605</v>
          </cell>
        </row>
        <row r="43">
          <cell r="A43">
            <v>43</v>
          </cell>
          <cell r="C43" t="str">
            <v>то же в %</v>
          </cell>
          <cell r="D43" t="str">
            <v>%</v>
          </cell>
          <cell r="E43">
            <v>0.55555555555555558</v>
          </cell>
          <cell r="F43">
            <v>0.3912740526343999</v>
          </cell>
          <cell r="G43">
            <v>0.625</v>
          </cell>
          <cell r="H43">
            <v>0.41616703110672215</v>
          </cell>
          <cell r="I43">
            <v>0.58823529411764708</v>
          </cell>
          <cell r="J43">
            <v>0.40202229396357436</v>
          </cell>
          <cell r="K43">
            <v>0.5625</v>
          </cell>
          <cell r="L43">
            <v>0.26603754643108118</v>
          </cell>
          <cell r="M43">
            <v>0.57999999999999996</v>
          </cell>
          <cell r="N43">
            <v>0.35067101372355752</v>
          </cell>
          <cell r="O43">
            <v>0.45454545454545453</v>
          </cell>
          <cell r="P43">
            <v>0.22456312265229464</v>
          </cell>
          <cell r="Q43">
            <v>0.54166666666666674</v>
          </cell>
          <cell r="R43">
            <v>0.3106876553438277</v>
          </cell>
          <cell r="S43">
            <v>0.15217391304347827</v>
          </cell>
          <cell r="T43">
            <v>0.13539786140813775</v>
          </cell>
          <cell r="U43">
            <v>0.38983050847457629</v>
          </cell>
          <cell r="V43">
            <v>0.26307848979745785</v>
          </cell>
          <cell r="W43">
            <v>0.13999999999999999</v>
          </cell>
          <cell r="X43">
            <v>8.9959839357429724E-2</v>
          </cell>
          <cell r="Y43">
            <v>0.20338983050847459</v>
          </cell>
          <cell r="Z43">
            <v>0.14451380580661211</v>
          </cell>
          <cell r="AA43">
            <v>0.31547619047619047</v>
          </cell>
          <cell r="AB43">
            <v>0.22379845017750791</v>
          </cell>
          <cell r="AC43">
            <v>0.13043478260869568</v>
          </cell>
          <cell r="AD43">
            <v>0.11350737797956867</v>
          </cell>
          <cell r="AE43">
            <v>0.27570093457943928</v>
          </cell>
          <cell r="AF43">
            <v>0.20548611448859491</v>
          </cell>
          <cell r="AG43">
            <v>0.20833333333333334</v>
          </cell>
          <cell r="AH43">
            <v>0.19499025048747562</v>
          </cell>
          <cell r="AI43">
            <v>0.26890756302521007</v>
          </cell>
          <cell r="AJ43">
            <v>0.20469908110357549</v>
          </cell>
          <cell r="AK43">
            <v>0.29166666666666669</v>
          </cell>
          <cell r="AL43">
            <v>0.22775052557813596</v>
          </cell>
          <cell r="AM43">
            <v>0.19148936170212766</v>
          </cell>
          <cell r="AN43">
            <v>0.15942836288200382</v>
          </cell>
          <cell r="AO43">
            <v>0.27099236641221375</v>
          </cell>
          <cell r="AP43">
            <v>0.20608968600386812</v>
          </cell>
          <cell r="AQ43">
            <v>0.5</v>
          </cell>
          <cell r="AR43">
            <v>0.3269464720194647</v>
          </cell>
          <cell r="AS43">
            <v>0.29452054794520549</v>
          </cell>
          <cell r="AT43">
            <v>0.21394337664904392</v>
          </cell>
          <cell r="AU43">
            <v>0.44444444444444442</v>
          </cell>
          <cell r="AV43">
            <v>0.40658810557508096</v>
          </cell>
          <cell r="AW43">
            <v>0.31097560975609756</v>
          </cell>
          <cell r="AX43">
            <v>0.22683159598157684</v>
          </cell>
          <cell r="AY43">
            <v>0.76470588235294124</v>
          </cell>
          <cell r="AZ43">
            <v>0.84561849884008078</v>
          </cell>
          <cell r="BA43">
            <v>0.57000000000000006</v>
          </cell>
          <cell r="BB43">
            <v>0.52405791449324823</v>
          </cell>
          <cell r="BC43">
            <v>0.35359116022099446</v>
          </cell>
          <cell r="BD43">
            <v>0.26274189625820799</v>
          </cell>
        </row>
        <row r="44">
          <cell r="A44">
            <v>44</v>
          </cell>
          <cell r="C44" t="str">
            <v>Выгский</v>
          </cell>
          <cell r="D44" t="str">
            <v>тыс.кВтч</v>
          </cell>
          <cell r="E44">
            <v>750</v>
          </cell>
          <cell r="F44">
            <v>946</v>
          </cell>
          <cell r="G44">
            <v>750</v>
          </cell>
          <cell r="H44">
            <v>812</v>
          </cell>
          <cell r="I44">
            <v>1500</v>
          </cell>
          <cell r="J44">
            <v>1758</v>
          </cell>
          <cell r="K44">
            <v>810</v>
          </cell>
          <cell r="L44">
            <v>819</v>
          </cell>
          <cell r="M44">
            <v>2310</v>
          </cell>
          <cell r="N44">
            <v>2577</v>
          </cell>
          <cell r="O44">
            <v>710</v>
          </cell>
          <cell r="P44">
            <v>688</v>
          </cell>
          <cell r="Q44">
            <v>3020</v>
          </cell>
          <cell r="R44">
            <v>3265</v>
          </cell>
          <cell r="S44">
            <v>690</v>
          </cell>
          <cell r="T44">
            <v>745</v>
          </cell>
          <cell r="U44">
            <v>3710</v>
          </cell>
          <cell r="V44">
            <v>4010</v>
          </cell>
          <cell r="W44">
            <v>550</v>
          </cell>
          <cell r="X44">
            <v>426</v>
          </cell>
          <cell r="Y44">
            <v>1950</v>
          </cell>
          <cell r="Z44">
            <v>1859</v>
          </cell>
          <cell r="AA44">
            <v>4260</v>
          </cell>
          <cell r="AB44">
            <v>4436</v>
          </cell>
          <cell r="AC44">
            <v>520</v>
          </cell>
          <cell r="AD44">
            <v>452</v>
          </cell>
          <cell r="AE44">
            <v>4780</v>
          </cell>
          <cell r="AF44">
            <v>4888</v>
          </cell>
          <cell r="AG44">
            <v>425</v>
          </cell>
          <cell r="AH44">
            <v>458</v>
          </cell>
          <cell r="AI44">
            <v>5205</v>
          </cell>
          <cell r="AJ44">
            <v>5346</v>
          </cell>
          <cell r="AK44">
            <v>495</v>
          </cell>
          <cell r="AL44">
            <v>505</v>
          </cell>
          <cell r="AM44">
            <v>1440</v>
          </cell>
          <cell r="AN44">
            <v>1415</v>
          </cell>
          <cell r="AO44">
            <v>5700</v>
          </cell>
          <cell r="AP44">
            <v>5851</v>
          </cell>
          <cell r="AQ44">
            <v>685</v>
          </cell>
          <cell r="AR44">
            <v>673</v>
          </cell>
          <cell r="AS44">
            <v>6385</v>
          </cell>
          <cell r="AT44">
            <v>6524</v>
          </cell>
          <cell r="AU44">
            <v>740</v>
          </cell>
          <cell r="AV44">
            <v>791</v>
          </cell>
          <cell r="AW44">
            <v>7125</v>
          </cell>
          <cell r="AX44">
            <v>7315</v>
          </cell>
          <cell r="AY44">
            <v>1010</v>
          </cell>
          <cell r="AZ44">
            <v>956</v>
          </cell>
          <cell r="BA44">
            <v>2435</v>
          </cell>
          <cell r="BB44">
            <v>2420</v>
          </cell>
          <cell r="BC44">
            <v>8135</v>
          </cell>
          <cell r="BD44">
            <v>8271</v>
          </cell>
        </row>
        <row r="45">
          <cell r="A45">
            <v>45</v>
          </cell>
          <cell r="C45" t="str">
            <v>то же в %</v>
          </cell>
          <cell r="D45" t="str">
            <v>%</v>
          </cell>
          <cell r="E45">
            <v>0.69444444444444442</v>
          </cell>
          <cell r="F45">
            <v>0.78056025413589669</v>
          </cell>
          <cell r="G45">
            <v>0.74257425742574257</v>
          </cell>
          <cell r="H45">
            <v>0.79582095988552715</v>
          </cell>
          <cell r="I45">
            <v>0.71770334928229662</v>
          </cell>
          <cell r="J45">
            <v>0.78753561381188741</v>
          </cell>
          <cell r="K45">
            <v>0.79411764705882348</v>
          </cell>
          <cell r="L45">
            <v>0.72954338957082532</v>
          </cell>
          <cell r="M45">
            <v>0.74276527331189712</v>
          </cell>
          <cell r="N45">
            <v>0.76813019762138957</v>
          </cell>
          <cell r="O45">
            <v>0.73958333333333337</v>
          </cell>
          <cell r="P45">
            <v>0.5516400869153858</v>
          </cell>
          <cell r="Q45">
            <v>0.74201474201474205</v>
          </cell>
          <cell r="R45">
            <v>0.70946026696566122</v>
          </cell>
          <cell r="S45">
            <v>0.51111111111111118</v>
          </cell>
          <cell r="T45">
            <v>0.48979001485805951</v>
          </cell>
          <cell r="U45">
            <v>0.68450184501845024</v>
          </cell>
          <cell r="V45">
            <v>0.65489168156912703</v>
          </cell>
          <cell r="W45">
            <v>0.39855072463768115</v>
          </cell>
          <cell r="X45">
            <v>0.28374840974336091</v>
          </cell>
          <cell r="Y45">
            <v>0.52845528455284552</v>
          </cell>
          <cell r="Z45">
            <v>0.43540582446048554</v>
          </cell>
          <cell r="AA45">
            <v>0.62647058823529411</v>
          </cell>
          <cell r="AB45">
            <v>0.58181016934925389</v>
          </cell>
          <cell r="AC45">
            <v>0.4952380952380952</v>
          </cell>
          <cell r="AD45">
            <v>0.33824486833145001</v>
          </cell>
          <cell r="AE45">
            <v>0.60891719745222928</v>
          </cell>
          <cell r="AF45">
            <v>0.54548761883717845</v>
          </cell>
          <cell r="AG45">
            <v>0.40476190476190471</v>
          </cell>
          <cell r="AH45">
            <v>0.47213574418077231</v>
          </cell>
          <cell r="AI45">
            <v>0.58483146067415726</v>
          </cell>
          <cell r="AJ45">
            <v>0.53832250008810933</v>
          </cell>
          <cell r="AK45">
            <v>0.53804347826086951</v>
          </cell>
          <cell r="AL45">
            <v>0.57774371060188312</v>
          </cell>
          <cell r="AM45">
            <v>0.47682119205298013</v>
          </cell>
          <cell r="AN45">
            <v>0.44490419624834143</v>
          </cell>
          <cell r="AO45">
            <v>0.58044806517311609</v>
          </cell>
          <cell r="AP45">
            <v>0.54151156785692467</v>
          </cell>
          <cell r="AQ45">
            <v>0.68500000000000005</v>
          </cell>
          <cell r="AR45">
            <v>0.71453597630246213</v>
          </cell>
          <cell r="AS45">
            <v>0.59011090573012936</v>
          </cell>
          <cell r="AT45">
            <v>0.55538482362445629</v>
          </cell>
          <cell r="AU45">
            <v>0.8222222222222223</v>
          </cell>
          <cell r="AV45">
            <v>0.754547795976381</v>
          </cell>
          <cell r="AW45">
            <v>0.60793515358361772</v>
          </cell>
          <cell r="AX45">
            <v>0.57170233651579661</v>
          </cell>
          <cell r="AY45">
            <v>1.01</v>
          </cell>
          <cell r="AZ45">
            <v>0.81510849639766381</v>
          </cell>
          <cell r="BA45">
            <v>0.83965517241379306</v>
          </cell>
          <cell r="BB45">
            <v>0.76508917082670735</v>
          </cell>
          <cell r="BC45">
            <v>0.63954402515723263</v>
          </cell>
          <cell r="BD45">
            <v>0.59214044703704261</v>
          </cell>
        </row>
        <row r="46">
          <cell r="A46">
            <v>46</v>
          </cell>
          <cell r="C46" t="str">
            <v>Кемский</v>
          </cell>
          <cell r="D46" t="str">
            <v>тыс.кВтч</v>
          </cell>
          <cell r="E46">
            <v>1050</v>
          </cell>
          <cell r="F46">
            <v>1305</v>
          </cell>
          <cell r="G46">
            <v>1050</v>
          </cell>
          <cell r="H46">
            <v>1175</v>
          </cell>
          <cell r="I46">
            <v>2100</v>
          </cell>
          <cell r="J46">
            <v>2480</v>
          </cell>
          <cell r="K46">
            <v>1030</v>
          </cell>
          <cell r="L46">
            <v>1092</v>
          </cell>
          <cell r="M46">
            <v>3130</v>
          </cell>
          <cell r="N46">
            <v>3572</v>
          </cell>
          <cell r="O46">
            <v>920</v>
          </cell>
          <cell r="P46">
            <v>938</v>
          </cell>
          <cell r="Q46">
            <v>4050</v>
          </cell>
          <cell r="R46">
            <v>4510</v>
          </cell>
          <cell r="S46">
            <v>560</v>
          </cell>
          <cell r="T46">
            <v>671</v>
          </cell>
          <cell r="U46">
            <v>4610</v>
          </cell>
          <cell r="V46">
            <v>5181</v>
          </cell>
          <cell r="W46">
            <v>500</v>
          </cell>
          <cell r="X46">
            <v>449</v>
          </cell>
          <cell r="Y46">
            <v>1980</v>
          </cell>
          <cell r="Z46">
            <v>2058</v>
          </cell>
          <cell r="AA46">
            <v>5110</v>
          </cell>
          <cell r="AB46">
            <v>5630</v>
          </cell>
          <cell r="AC46">
            <v>440</v>
          </cell>
          <cell r="AD46">
            <v>435</v>
          </cell>
          <cell r="AE46">
            <v>5550</v>
          </cell>
          <cell r="AF46">
            <v>6065</v>
          </cell>
          <cell r="AG46">
            <v>440</v>
          </cell>
          <cell r="AH46">
            <v>424</v>
          </cell>
          <cell r="AI46">
            <v>5990</v>
          </cell>
          <cell r="AJ46">
            <v>6489</v>
          </cell>
          <cell r="AK46">
            <v>560</v>
          </cell>
          <cell r="AL46">
            <v>482</v>
          </cell>
          <cell r="AM46">
            <v>1440</v>
          </cell>
          <cell r="AN46">
            <v>1341</v>
          </cell>
          <cell r="AO46">
            <v>6550</v>
          </cell>
          <cell r="AP46">
            <v>6971</v>
          </cell>
          <cell r="AQ46">
            <v>800</v>
          </cell>
          <cell r="AR46">
            <v>691</v>
          </cell>
          <cell r="AS46">
            <v>7350</v>
          </cell>
          <cell r="AT46">
            <v>7662</v>
          </cell>
          <cell r="AU46">
            <v>850</v>
          </cell>
          <cell r="AV46">
            <v>947</v>
          </cell>
          <cell r="AW46">
            <v>8200</v>
          </cell>
          <cell r="AX46">
            <v>8609</v>
          </cell>
          <cell r="AY46">
            <v>1320</v>
          </cell>
          <cell r="AZ46">
            <v>1259</v>
          </cell>
          <cell r="BA46">
            <v>2970</v>
          </cell>
          <cell r="BB46">
            <v>2897</v>
          </cell>
          <cell r="BC46">
            <v>9520</v>
          </cell>
          <cell r="BD46">
            <v>9868</v>
          </cell>
        </row>
        <row r="47">
          <cell r="A47">
            <v>47</v>
          </cell>
          <cell r="C47" t="str">
            <v>то же в %</v>
          </cell>
          <cell r="D47" t="str">
            <v>%</v>
          </cell>
          <cell r="E47">
            <v>1.2962962962962963</v>
          </cell>
          <cell r="F47">
            <v>1.2128140073047649</v>
          </cell>
          <cell r="G47">
            <v>1.6153846153846154</v>
          </cell>
          <cell r="H47">
            <v>1.3889709793723033</v>
          </cell>
          <cell r="I47">
            <v>1.4383561643835616</v>
          </cell>
          <cell r="J47">
            <v>1.2903494349518201</v>
          </cell>
          <cell r="K47">
            <v>1.609375</v>
          </cell>
          <cell r="L47">
            <v>1.0565833268828857</v>
          </cell>
          <cell r="M47">
            <v>1.4904761904761905</v>
          </cell>
          <cell r="N47">
            <v>1.2086023251722224</v>
          </cell>
          <cell r="O47">
            <v>1.1499999999999999</v>
          </cell>
          <cell r="P47">
            <v>1.1536947751648134</v>
          </cell>
          <cell r="Q47">
            <v>1.396551724137931</v>
          </cell>
          <cell r="R47">
            <v>1.196756286287455</v>
          </cell>
          <cell r="S47">
            <v>0.3783783783783784</v>
          </cell>
          <cell r="T47">
            <v>0.37441271329248832</v>
          </cell>
          <cell r="U47">
            <v>1.0525114155251143</v>
          </cell>
          <cell r="V47">
            <v>0.93172393205123127</v>
          </cell>
          <cell r="W47">
            <v>0.34482758620689657</v>
          </cell>
          <cell r="X47">
            <v>0.27371706555798048</v>
          </cell>
          <cell r="Y47">
            <v>0.53083109919571048</v>
          </cell>
          <cell r="Z47">
            <v>0.48474170662998523</v>
          </cell>
          <cell r="AA47">
            <v>0.87650085763293306</v>
          </cell>
          <cell r="AB47">
            <v>0.78183151322586741</v>
          </cell>
          <cell r="AC47">
            <v>0.33082706766917297</v>
          </cell>
          <cell r="AD47">
            <v>0.30631861360899659</v>
          </cell>
          <cell r="AE47">
            <v>0.77513966480446927</v>
          </cell>
          <cell r="AF47">
            <v>0.70350406501235918</v>
          </cell>
          <cell r="AG47">
            <v>0.3963963963963964</v>
          </cell>
          <cell r="AH47">
            <v>0.41333996237046566</v>
          </cell>
          <cell r="AI47">
            <v>0.72430471584038703</v>
          </cell>
          <cell r="AJ47">
            <v>0.67264992349889918</v>
          </cell>
          <cell r="AK47">
            <v>0.47863247863247865</v>
          </cell>
          <cell r="AL47">
            <v>0.55578617222452842</v>
          </cell>
          <cell r="AM47">
            <v>0.39889196675900279</v>
          </cell>
          <cell r="AN47">
            <v>0.40475443086878837</v>
          </cell>
          <cell r="AO47">
            <v>0.69385593220338981</v>
          </cell>
          <cell r="AP47">
            <v>0.66301064469249082</v>
          </cell>
          <cell r="AQ47">
            <v>0.64</v>
          </cell>
          <cell r="AR47">
            <v>0.64518538575736917</v>
          </cell>
          <cell r="AS47">
            <v>0.68755846585594016</v>
          </cell>
          <cell r="AT47">
            <v>0.66136275945885992</v>
          </cell>
          <cell r="AU47">
            <v>0.70833333333333326</v>
          </cell>
          <cell r="AV47">
            <v>0.98869319190252969</v>
          </cell>
          <cell r="AW47">
            <v>0.68965517241379315</v>
          </cell>
          <cell r="AX47">
            <v>0.68635892529697839</v>
          </cell>
          <cell r="AY47">
            <v>1.1785714285714286</v>
          </cell>
          <cell r="AZ47">
            <v>1.3574270342537385</v>
          </cell>
          <cell r="BA47">
            <v>0.83193277310924363</v>
          </cell>
          <cell r="BB47">
            <v>0.97993119847919541</v>
          </cell>
          <cell r="BC47">
            <v>0.73174481168332051</v>
          </cell>
          <cell r="BD47">
            <v>0.73256429424616321</v>
          </cell>
        </row>
        <row r="48">
          <cell r="A48">
            <v>48</v>
          </cell>
          <cell r="C48" t="str">
            <v>Зап.-Карельск. сети</v>
          </cell>
          <cell r="D48" t="str">
            <v>тыс.кВтч</v>
          </cell>
          <cell r="E48">
            <v>50</v>
          </cell>
          <cell r="F48">
            <v>29</v>
          </cell>
          <cell r="G48">
            <v>50</v>
          </cell>
          <cell r="H48">
            <v>25</v>
          </cell>
          <cell r="I48">
            <v>100</v>
          </cell>
          <cell r="J48">
            <v>54</v>
          </cell>
          <cell r="K48">
            <v>15</v>
          </cell>
          <cell r="L48">
            <v>17</v>
          </cell>
          <cell r="M48">
            <v>115</v>
          </cell>
          <cell r="N48">
            <v>71</v>
          </cell>
          <cell r="O48">
            <v>20</v>
          </cell>
          <cell r="P48">
            <v>21</v>
          </cell>
          <cell r="Q48">
            <v>135</v>
          </cell>
          <cell r="R48">
            <v>92</v>
          </cell>
          <cell r="S48">
            <v>15</v>
          </cell>
          <cell r="T48">
            <v>20</v>
          </cell>
          <cell r="U48">
            <v>150</v>
          </cell>
          <cell r="V48">
            <v>112</v>
          </cell>
          <cell r="W48">
            <v>15</v>
          </cell>
          <cell r="X48">
            <v>16</v>
          </cell>
          <cell r="Y48">
            <v>50</v>
          </cell>
          <cell r="Z48">
            <v>57</v>
          </cell>
          <cell r="AA48">
            <v>165</v>
          </cell>
          <cell r="AB48">
            <v>128</v>
          </cell>
          <cell r="AC48">
            <v>10</v>
          </cell>
          <cell r="AD48">
            <v>11</v>
          </cell>
          <cell r="AE48">
            <v>175</v>
          </cell>
          <cell r="AF48">
            <v>139</v>
          </cell>
          <cell r="AG48">
            <v>10</v>
          </cell>
          <cell r="AH48">
            <v>15</v>
          </cell>
          <cell r="AI48">
            <v>185</v>
          </cell>
          <cell r="AJ48">
            <v>154</v>
          </cell>
          <cell r="AK48">
            <v>10</v>
          </cell>
          <cell r="AL48">
            <v>16</v>
          </cell>
          <cell r="AM48">
            <v>30</v>
          </cell>
          <cell r="AN48">
            <v>42</v>
          </cell>
          <cell r="AO48">
            <v>195</v>
          </cell>
          <cell r="AP48">
            <v>170</v>
          </cell>
          <cell r="AQ48">
            <v>40</v>
          </cell>
          <cell r="AR48">
            <v>34</v>
          </cell>
          <cell r="AS48">
            <v>235</v>
          </cell>
          <cell r="AT48">
            <v>204</v>
          </cell>
          <cell r="AU48">
            <v>30</v>
          </cell>
          <cell r="AV48">
            <v>32</v>
          </cell>
          <cell r="AW48">
            <v>265</v>
          </cell>
          <cell r="AX48">
            <v>236</v>
          </cell>
          <cell r="AY48">
            <v>40</v>
          </cell>
          <cell r="AZ48">
            <v>36</v>
          </cell>
          <cell r="BA48">
            <v>110</v>
          </cell>
          <cell r="BB48">
            <v>102</v>
          </cell>
          <cell r="BC48">
            <v>305</v>
          </cell>
          <cell r="BD48">
            <v>272</v>
          </cell>
        </row>
        <row r="49">
          <cell r="A49">
            <v>49</v>
          </cell>
          <cell r="C49" t="str">
            <v>то же в %</v>
          </cell>
          <cell r="D49" t="str">
            <v>%</v>
          </cell>
          <cell r="E49">
            <v>1.6666666666666667</v>
          </cell>
          <cell r="F49">
            <v>0.47815333882934868</v>
          </cell>
          <cell r="G49">
            <v>1.6666666666666667</v>
          </cell>
          <cell r="H49">
            <v>0.491448791035974</v>
          </cell>
          <cell r="I49">
            <v>1.6666666666666667</v>
          </cell>
          <cell r="J49">
            <v>0.48421807747489237</v>
          </cell>
          <cell r="K49">
            <v>0.5</v>
          </cell>
          <cell r="L49">
            <v>0.25058962264150941</v>
          </cell>
          <cell r="M49">
            <v>1.2777777777777779</v>
          </cell>
          <cell r="N49">
            <v>0.39585191793041929</v>
          </cell>
          <cell r="O49">
            <v>0.66666666666666674</v>
          </cell>
          <cell r="P49">
            <v>0.29923055001424903</v>
          </cell>
          <cell r="Q49">
            <v>1.125</v>
          </cell>
          <cell r="R49">
            <v>0.3686783681974834</v>
          </cell>
          <cell r="S49">
            <v>0.25</v>
          </cell>
          <cell r="T49">
            <v>0.2586652871184687</v>
          </cell>
          <cell r="U49">
            <v>0.83333333333333337</v>
          </cell>
          <cell r="V49">
            <v>0.34265434742703299</v>
          </cell>
          <cell r="W49">
            <v>0.3</v>
          </cell>
          <cell r="X49">
            <v>0.23703703703703705</v>
          </cell>
          <cell r="Y49">
            <v>0.35714285714285715</v>
          </cell>
          <cell r="Z49">
            <v>0.26511627906976742</v>
          </cell>
          <cell r="AA49">
            <v>0.71739130434782605</v>
          </cell>
          <cell r="AB49">
            <v>0.32457652905974238</v>
          </cell>
          <cell r="AC49">
            <v>0.25</v>
          </cell>
          <cell r="AD49">
            <v>0.2886381527158226</v>
          </cell>
          <cell r="AE49">
            <v>0.64814814814814814</v>
          </cell>
          <cell r="AF49">
            <v>0.32140957754295096</v>
          </cell>
          <cell r="AG49">
            <v>0.33333333333333337</v>
          </cell>
          <cell r="AH49">
            <v>0.54249547920433994</v>
          </cell>
          <cell r="AI49">
            <v>0.6166666666666667</v>
          </cell>
          <cell r="AJ49">
            <v>0.33469529687907501</v>
          </cell>
          <cell r="AK49">
            <v>0.33333333333333337</v>
          </cell>
          <cell r="AL49">
            <v>0.60514372163388808</v>
          </cell>
          <cell r="AM49">
            <v>0.3</v>
          </cell>
          <cell r="AN49">
            <v>0.45553145336225598</v>
          </cell>
          <cell r="AO49">
            <v>0.59090909090909094</v>
          </cell>
          <cell r="AP49">
            <v>0.34939164748438017</v>
          </cell>
          <cell r="AQ49">
            <v>1</v>
          </cell>
          <cell r="AR49">
            <v>0.81029551954242129</v>
          </cell>
          <cell r="AS49">
            <v>0.6351351351351352</v>
          </cell>
          <cell r="AT49">
            <v>0.38598350109740404</v>
          </cell>
          <cell r="AU49">
            <v>0.6</v>
          </cell>
          <cell r="AV49">
            <v>0.72055843278540865</v>
          </cell>
          <cell r="AW49">
            <v>0.63095238095238093</v>
          </cell>
          <cell r="AX49">
            <v>0.41191768627930109</v>
          </cell>
          <cell r="AY49">
            <v>1</v>
          </cell>
          <cell r="AZ49">
            <v>0.96930533117932149</v>
          </cell>
          <cell r="BA49">
            <v>0.84615384615384615</v>
          </cell>
          <cell r="BB49">
            <v>0.82584406120961873</v>
          </cell>
          <cell r="BC49">
            <v>0.66304347826086962</v>
          </cell>
          <cell r="BD49">
            <v>0.44585047617486512</v>
          </cell>
        </row>
        <row r="50">
          <cell r="A50">
            <v>50</v>
          </cell>
          <cell r="C50" t="str">
            <v>% к предидущему году</v>
          </cell>
          <cell r="D50" t="str">
            <v>%</v>
          </cell>
        </row>
        <row r="51">
          <cell r="A51">
            <v>51</v>
          </cell>
          <cell r="B51" t="str">
            <v>7.2</v>
          </cell>
          <cell r="C51" t="str">
            <v>Собственные нужды ТЭС:</v>
          </cell>
          <cell r="D51" t="str">
            <v>тыс.кВтч</v>
          </cell>
          <cell r="E51">
            <v>13700</v>
          </cell>
          <cell r="F51">
            <v>13560</v>
          </cell>
          <cell r="G51">
            <v>11900</v>
          </cell>
          <cell r="H51">
            <v>12039</v>
          </cell>
          <cell r="I51">
            <v>25600</v>
          </cell>
          <cell r="J51">
            <v>25599</v>
          </cell>
          <cell r="K51">
            <v>11800</v>
          </cell>
          <cell r="L51">
            <v>13086</v>
          </cell>
          <cell r="M51">
            <v>37400</v>
          </cell>
          <cell r="N51">
            <v>38685</v>
          </cell>
          <cell r="O51">
            <v>10300</v>
          </cell>
          <cell r="P51">
            <v>11678</v>
          </cell>
          <cell r="Q51">
            <v>47700</v>
          </cell>
          <cell r="R51">
            <v>50363</v>
          </cell>
          <cell r="S51">
            <v>8600</v>
          </cell>
          <cell r="T51">
            <v>8746</v>
          </cell>
          <cell r="U51">
            <v>56300</v>
          </cell>
          <cell r="V51">
            <v>59109</v>
          </cell>
          <cell r="W51">
            <v>5700</v>
          </cell>
          <cell r="X51">
            <v>3411</v>
          </cell>
          <cell r="Y51">
            <v>24600</v>
          </cell>
          <cell r="Z51">
            <v>23835</v>
          </cell>
          <cell r="AA51">
            <v>62000</v>
          </cell>
          <cell r="AB51">
            <v>62520</v>
          </cell>
          <cell r="AC51">
            <v>5300</v>
          </cell>
          <cell r="AD51">
            <v>5322</v>
          </cell>
          <cell r="AE51">
            <v>67300</v>
          </cell>
          <cell r="AF51">
            <v>67842</v>
          </cell>
          <cell r="AG51">
            <v>5300</v>
          </cell>
          <cell r="AH51">
            <v>5439</v>
          </cell>
          <cell r="AI51">
            <v>72600</v>
          </cell>
          <cell r="AJ51">
            <v>73281</v>
          </cell>
          <cell r="AK51">
            <v>7800</v>
          </cell>
          <cell r="AL51">
            <v>6243</v>
          </cell>
          <cell r="AM51">
            <v>18400</v>
          </cell>
          <cell r="AN51">
            <v>17004</v>
          </cell>
          <cell r="AO51">
            <v>80400</v>
          </cell>
          <cell r="AP51">
            <v>79524</v>
          </cell>
          <cell r="AQ51">
            <v>10400</v>
          </cell>
          <cell r="AR51">
            <v>11221</v>
          </cell>
          <cell r="AS51">
            <v>90800</v>
          </cell>
          <cell r="AT51">
            <v>90745</v>
          </cell>
          <cell r="AU51">
            <v>11800</v>
          </cell>
          <cell r="AV51">
            <v>12851</v>
          </cell>
          <cell r="AW51">
            <v>102600</v>
          </cell>
          <cell r="AX51">
            <v>103596</v>
          </cell>
          <cell r="AY51">
            <v>13000</v>
          </cell>
          <cell r="AZ51">
            <v>13865</v>
          </cell>
          <cell r="BA51">
            <v>35200</v>
          </cell>
          <cell r="BB51">
            <v>37937</v>
          </cell>
          <cell r="BC51">
            <v>115600</v>
          </cell>
          <cell r="BD51">
            <v>117461</v>
          </cell>
        </row>
        <row r="52">
          <cell r="A52">
            <v>52</v>
          </cell>
          <cell r="C52" t="str">
            <v>в т.ч. на электроэнергию</v>
          </cell>
          <cell r="D52" t="str">
            <v>-//-</v>
          </cell>
          <cell r="E52">
            <v>5800</v>
          </cell>
          <cell r="F52">
            <v>5496</v>
          </cell>
          <cell r="G52">
            <v>5000</v>
          </cell>
          <cell r="H52">
            <v>5161</v>
          </cell>
          <cell r="I52">
            <v>10800</v>
          </cell>
          <cell r="J52">
            <v>10657</v>
          </cell>
          <cell r="K52">
            <v>4800</v>
          </cell>
          <cell r="L52">
            <v>5697</v>
          </cell>
          <cell r="M52">
            <v>15600</v>
          </cell>
          <cell r="N52">
            <v>16354</v>
          </cell>
          <cell r="O52">
            <v>3700</v>
          </cell>
          <cell r="P52">
            <v>4450</v>
          </cell>
          <cell r="Q52">
            <v>19300</v>
          </cell>
          <cell r="R52">
            <v>20804</v>
          </cell>
          <cell r="S52">
            <v>3100</v>
          </cell>
          <cell r="T52">
            <v>3410</v>
          </cell>
          <cell r="U52">
            <v>22400</v>
          </cell>
          <cell r="V52">
            <v>24214</v>
          </cell>
          <cell r="W52">
            <v>2500</v>
          </cell>
          <cell r="X52">
            <v>2156</v>
          </cell>
          <cell r="Y52">
            <v>9300</v>
          </cell>
          <cell r="Z52">
            <v>10016</v>
          </cell>
          <cell r="AA52">
            <v>24900</v>
          </cell>
          <cell r="AB52">
            <v>26370</v>
          </cell>
          <cell r="AC52">
            <v>2500</v>
          </cell>
          <cell r="AD52">
            <v>2644</v>
          </cell>
          <cell r="AE52">
            <v>27400</v>
          </cell>
          <cell r="AF52">
            <v>29014</v>
          </cell>
          <cell r="AG52">
            <v>2500</v>
          </cell>
          <cell r="AH52">
            <v>2735</v>
          </cell>
          <cell r="AI52">
            <v>29900</v>
          </cell>
          <cell r="AJ52">
            <v>31749</v>
          </cell>
          <cell r="AK52">
            <v>3700</v>
          </cell>
          <cell r="AL52">
            <v>2573</v>
          </cell>
          <cell r="AM52">
            <v>8700</v>
          </cell>
          <cell r="AN52">
            <v>7952</v>
          </cell>
          <cell r="AO52">
            <v>33600</v>
          </cell>
          <cell r="AP52">
            <v>34322</v>
          </cell>
          <cell r="AQ52">
            <v>3800</v>
          </cell>
          <cell r="AR52">
            <v>4441</v>
          </cell>
          <cell r="AS52">
            <v>37400</v>
          </cell>
          <cell r="AT52">
            <v>38763</v>
          </cell>
          <cell r="AU52">
            <v>3800</v>
          </cell>
          <cell r="AV52">
            <v>5258</v>
          </cell>
          <cell r="AW52">
            <v>41200</v>
          </cell>
          <cell r="AX52">
            <v>44021</v>
          </cell>
          <cell r="AY52">
            <v>4150</v>
          </cell>
          <cell r="AZ52">
            <v>5881</v>
          </cell>
          <cell r="BA52">
            <v>11750</v>
          </cell>
          <cell r="BB52">
            <v>15580</v>
          </cell>
          <cell r="BC52">
            <v>45350</v>
          </cell>
          <cell r="BD52">
            <v>49902</v>
          </cell>
        </row>
        <row r="53">
          <cell r="A53">
            <v>53</v>
          </cell>
          <cell r="C53" t="str">
            <v>то же</v>
          </cell>
          <cell r="D53" t="str">
            <v>%</v>
          </cell>
          <cell r="E53">
            <v>5.2727272727272725</v>
          </cell>
          <cell r="F53">
            <v>4.390337423312884</v>
          </cell>
          <cell r="G53">
            <v>5.2631578947368416</v>
          </cell>
          <cell r="H53">
            <v>5.210341938154321</v>
          </cell>
          <cell r="I53">
            <v>5.2682926829268295</v>
          </cell>
          <cell r="J53">
            <v>4.7525609065408476</v>
          </cell>
          <cell r="K53">
            <v>5.3333333333333339</v>
          </cell>
          <cell r="L53">
            <v>5.616681455190772</v>
          </cell>
          <cell r="M53">
            <v>5.2881355932203391</v>
          </cell>
          <cell r="N53">
            <v>5.0216939389007793</v>
          </cell>
          <cell r="O53">
            <v>4.9333333333333336</v>
          </cell>
          <cell r="P53">
            <v>5.3401495241866765</v>
          </cell>
          <cell r="Q53">
            <v>5.2162162162162167</v>
          </cell>
          <cell r="R53">
            <v>5.0865774404764812</v>
          </cell>
          <cell r="S53">
            <v>5.6363636363636367</v>
          </cell>
          <cell r="T53">
            <v>6.0420284205677026</v>
          </cell>
          <cell r="U53">
            <v>5.2705882352941176</v>
          </cell>
          <cell r="V53">
            <v>5.2024338469735909</v>
          </cell>
          <cell r="W53">
            <v>10</v>
          </cell>
          <cell r="X53">
            <v>12.243043725156161</v>
          </cell>
          <cell r="Y53">
            <v>6</v>
          </cell>
          <cell r="Z53">
            <v>6.3642544430959651</v>
          </cell>
          <cell r="AA53">
            <v>5.5333333333333332</v>
          </cell>
          <cell r="AB53">
            <v>5.4591074142007177</v>
          </cell>
          <cell r="AC53">
            <v>8.3333333333333321</v>
          </cell>
          <cell r="AD53">
            <v>9.959694127396693</v>
          </cell>
          <cell r="AE53">
            <v>5.708333333333333</v>
          </cell>
          <cell r="AF53">
            <v>5.6935632946292429</v>
          </cell>
          <cell r="AG53">
            <v>8.3333333333333321</v>
          </cell>
          <cell r="AH53">
            <v>9.885065779962412</v>
          </cell>
          <cell r="AI53">
            <v>5.8627450980392153</v>
          </cell>
          <cell r="AJ53">
            <v>5.909418327405116</v>
          </cell>
          <cell r="AK53">
            <v>7.3999999999999995</v>
          </cell>
          <cell r="AL53">
            <v>6.9136930352536545</v>
          </cell>
          <cell r="AM53">
            <v>7.9090909090909083</v>
          </cell>
          <cell r="AN53">
            <v>8.6972689787927511</v>
          </cell>
          <cell r="AO53">
            <v>6</v>
          </cell>
          <cell r="AP53">
            <v>5.9744776553282382</v>
          </cell>
          <cell r="AQ53">
            <v>5.6716417910447765</v>
          </cell>
          <cell r="AR53">
            <v>4.9473074437983202</v>
          </cell>
          <cell r="AS53">
            <v>5.9649122807017543</v>
          </cell>
          <cell r="AT53">
            <v>5.8356655621512008</v>
          </cell>
          <cell r="AU53">
            <v>5</v>
          </cell>
          <cell r="AV53">
            <v>4.856422429319565</v>
          </cell>
          <cell r="AW53">
            <v>5.8605974395448079</v>
          </cell>
          <cell r="AX53">
            <v>5.6984228076715961</v>
          </cell>
          <cell r="AY53">
            <v>5.0609756097560981</v>
          </cell>
          <cell r="AZ53">
            <v>4.6405744496172971</v>
          </cell>
          <cell r="BA53">
            <v>5.2222222222222223</v>
          </cell>
          <cell r="BB53">
            <v>4.7973149816020815</v>
          </cell>
          <cell r="BC53">
            <v>5.7770700636942678</v>
          </cell>
          <cell r="BD53">
            <v>5.5493404445077079</v>
          </cell>
        </row>
        <row r="54">
          <cell r="A54">
            <v>54</v>
          </cell>
          <cell r="C54" t="str">
            <v>на теплоэнергию</v>
          </cell>
          <cell r="D54" t="str">
            <v>тыс.кВтч</v>
          </cell>
          <cell r="E54">
            <v>7900</v>
          </cell>
          <cell r="F54">
            <v>8064</v>
          </cell>
          <cell r="G54">
            <v>6900</v>
          </cell>
          <cell r="H54">
            <v>6878</v>
          </cell>
          <cell r="I54">
            <v>14800</v>
          </cell>
          <cell r="J54">
            <v>14942</v>
          </cell>
          <cell r="K54">
            <v>7000</v>
          </cell>
          <cell r="L54">
            <v>7389</v>
          </cell>
          <cell r="M54">
            <v>21800</v>
          </cell>
          <cell r="N54">
            <v>22331</v>
          </cell>
          <cell r="O54">
            <v>6600</v>
          </cell>
          <cell r="P54">
            <v>7228</v>
          </cell>
          <cell r="Q54">
            <v>28400</v>
          </cell>
          <cell r="R54">
            <v>29559</v>
          </cell>
          <cell r="S54">
            <v>5500</v>
          </cell>
          <cell r="T54">
            <v>5336</v>
          </cell>
          <cell r="U54">
            <v>33900</v>
          </cell>
          <cell r="V54">
            <v>34895</v>
          </cell>
          <cell r="W54">
            <v>3200</v>
          </cell>
          <cell r="X54">
            <v>1255</v>
          </cell>
          <cell r="Y54">
            <v>15300</v>
          </cell>
          <cell r="Z54">
            <v>13819</v>
          </cell>
          <cell r="AA54">
            <v>37100</v>
          </cell>
          <cell r="AB54">
            <v>36150</v>
          </cell>
          <cell r="AC54">
            <v>2800</v>
          </cell>
          <cell r="AD54">
            <v>2678</v>
          </cell>
          <cell r="AE54">
            <v>39900</v>
          </cell>
          <cell r="AF54">
            <v>38828</v>
          </cell>
          <cell r="AG54">
            <v>2800</v>
          </cell>
          <cell r="AH54">
            <v>2704</v>
          </cell>
          <cell r="AI54">
            <v>42700</v>
          </cell>
          <cell r="AJ54">
            <v>41532</v>
          </cell>
          <cell r="AK54">
            <v>4100</v>
          </cell>
          <cell r="AL54">
            <v>3670</v>
          </cell>
          <cell r="AM54">
            <v>9700</v>
          </cell>
          <cell r="AN54">
            <v>9052</v>
          </cell>
          <cell r="AO54">
            <v>46800</v>
          </cell>
          <cell r="AP54">
            <v>45202</v>
          </cell>
          <cell r="AQ54">
            <v>6600</v>
          </cell>
          <cell r="AR54">
            <v>6780</v>
          </cell>
          <cell r="AS54">
            <v>53400</v>
          </cell>
          <cell r="AT54">
            <v>51982</v>
          </cell>
          <cell r="AU54">
            <v>8000</v>
          </cell>
          <cell r="AV54">
            <v>7593</v>
          </cell>
          <cell r="AW54">
            <v>61400</v>
          </cell>
          <cell r="AX54">
            <v>59575</v>
          </cell>
          <cell r="AY54">
            <v>8850</v>
          </cell>
          <cell r="AZ54">
            <v>7984</v>
          </cell>
          <cell r="BA54">
            <v>23450</v>
          </cell>
          <cell r="BB54">
            <v>22357</v>
          </cell>
          <cell r="BC54">
            <v>70250</v>
          </cell>
          <cell r="BD54">
            <v>67559</v>
          </cell>
        </row>
        <row r="55">
          <cell r="A55">
            <v>55</v>
          </cell>
          <cell r="C55" t="str">
            <v>то же</v>
          </cell>
          <cell r="D55" t="str">
            <v>кВтч/Гкал</v>
          </cell>
          <cell r="E55">
            <v>35.111111111111114</v>
          </cell>
          <cell r="F55">
            <v>35.172810858907482</v>
          </cell>
          <cell r="G55">
            <v>35.9375</v>
          </cell>
          <cell r="H55">
            <v>37.856938420554371</v>
          </cell>
          <cell r="I55">
            <v>35.491606714628297</v>
          </cell>
          <cell r="J55">
            <v>36.359477505888762</v>
          </cell>
          <cell r="K55">
            <v>39.325842696629209</v>
          </cell>
          <cell r="L55">
            <v>41.921739278440008</v>
          </cell>
          <cell r="M55">
            <v>36.638655462184872</v>
          </cell>
          <cell r="N55">
            <v>38.029049282282799</v>
          </cell>
          <cell r="O55">
            <v>44</v>
          </cell>
          <cell r="P55">
            <v>44.888276136180146</v>
          </cell>
          <cell r="Q55">
            <v>38.120805369127517</v>
          </cell>
          <cell r="R55">
            <v>39.505179550165657</v>
          </cell>
          <cell r="S55">
            <v>55</v>
          </cell>
          <cell r="T55">
            <v>50.547535144556861</v>
          </cell>
          <cell r="U55">
            <v>40.11834319526627</v>
          </cell>
          <cell r="V55">
            <v>40.870466563987847</v>
          </cell>
          <cell r="W55">
            <v>64</v>
          </cell>
          <cell r="X55">
            <v>57.948931061550539</v>
          </cell>
          <cell r="Y55">
            <v>51</v>
          </cell>
          <cell r="Z55">
            <v>47.942187668043978</v>
          </cell>
          <cell r="AA55">
            <v>41.452513966480446</v>
          </cell>
          <cell r="AB55">
            <v>41.292954953555423</v>
          </cell>
          <cell r="AC55">
            <v>56</v>
          </cell>
          <cell r="AD55">
            <v>55.058697752832089</v>
          </cell>
          <cell r="AE55">
            <v>42.222222222222221</v>
          </cell>
          <cell r="AF55">
            <v>42.017506933840934</v>
          </cell>
          <cell r="AG55">
            <v>56</v>
          </cell>
          <cell r="AH55">
            <v>54.925858216534628</v>
          </cell>
          <cell r="AI55">
            <v>42.914572864321606</v>
          </cell>
          <cell r="AJ55">
            <v>42.670403700320861</v>
          </cell>
          <cell r="AK55">
            <v>54.666666666666671</v>
          </cell>
          <cell r="AL55">
            <v>51.403439968625698</v>
          </cell>
          <cell r="AM55">
            <v>55.428571428571431</v>
          </cell>
          <cell r="AN55">
            <v>53.478273712817177</v>
          </cell>
          <cell r="AO55">
            <v>43.738317757009341</v>
          </cell>
          <cell r="AP55">
            <v>43.2672197351053</v>
          </cell>
          <cell r="AQ55">
            <v>44</v>
          </cell>
          <cell r="AR55">
            <v>42.911663997873404</v>
          </cell>
          <cell r="AS55">
            <v>43.770491803278688</v>
          </cell>
          <cell r="AT55">
            <v>43.220510910306338</v>
          </cell>
          <cell r="AU55">
            <v>43.243243243243242</v>
          </cell>
          <cell r="AV55">
            <v>38.637288825564831</v>
          </cell>
          <cell r="AW55">
            <v>43.70106761565836</v>
          </cell>
          <cell r="AX55">
            <v>42.576806199954831</v>
          </cell>
          <cell r="AY55">
            <v>42.142857142857139</v>
          </cell>
          <cell r="AZ55">
            <v>35.102374598261591</v>
          </cell>
          <cell r="BA55">
            <v>43.027522935779814</v>
          </cell>
          <cell r="BB55">
            <v>38.416201578093641</v>
          </cell>
          <cell r="BC55">
            <v>43.4984520123839</v>
          </cell>
          <cell r="BD55">
            <v>41.531704048417488</v>
          </cell>
        </row>
        <row r="56">
          <cell r="A56">
            <v>56</v>
          </cell>
          <cell r="C56" t="str">
            <v>% к предидущему году</v>
          </cell>
          <cell r="D56" t="str">
            <v>%</v>
          </cell>
        </row>
        <row r="57">
          <cell r="A57">
            <v>57</v>
          </cell>
          <cell r="B57" t="str">
            <v>8</v>
          </cell>
          <cell r="C57" t="str">
            <v>Отпуск э/э с шин всего:</v>
          </cell>
          <cell r="D57" t="str">
            <v>тыс.кВтч</v>
          </cell>
          <cell r="E57">
            <v>295400</v>
          </cell>
          <cell r="F57">
            <v>362789</v>
          </cell>
          <cell r="G57">
            <v>258200</v>
          </cell>
          <cell r="H57">
            <v>290835</v>
          </cell>
          <cell r="I57">
            <v>553600</v>
          </cell>
          <cell r="J57">
            <v>653624</v>
          </cell>
          <cell r="K57">
            <v>253300</v>
          </cell>
          <cell r="L57">
            <v>328683</v>
          </cell>
          <cell r="M57">
            <v>806900</v>
          </cell>
          <cell r="N57">
            <v>982307</v>
          </cell>
          <cell r="O57">
            <v>253000</v>
          </cell>
          <cell r="P57">
            <v>307484</v>
          </cell>
          <cell r="Q57">
            <v>1059900</v>
          </cell>
          <cell r="R57">
            <v>1289791</v>
          </cell>
          <cell r="S57">
            <v>357100</v>
          </cell>
          <cell r="T57">
            <v>414073</v>
          </cell>
          <cell r="U57">
            <v>1417000</v>
          </cell>
          <cell r="V57">
            <v>1703864</v>
          </cell>
          <cell r="W57">
            <v>331200</v>
          </cell>
          <cell r="X57">
            <v>365326</v>
          </cell>
          <cell r="Y57">
            <v>941300</v>
          </cell>
          <cell r="Z57">
            <v>1086883</v>
          </cell>
          <cell r="AA57">
            <v>1748200</v>
          </cell>
          <cell r="AB57">
            <v>2069190</v>
          </cell>
          <cell r="AC57">
            <v>288700</v>
          </cell>
          <cell r="AD57">
            <v>327058</v>
          </cell>
          <cell r="AE57">
            <v>2036900</v>
          </cell>
          <cell r="AF57">
            <v>2396248</v>
          </cell>
          <cell r="AG57">
            <v>254800</v>
          </cell>
          <cell r="AH57">
            <v>236990</v>
          </cell>
          <cell r="AI57">
            <v>2291700</v>
          </cell>
          <cell r="AJ57">
            <v>2633238</v>
          </cell>
          <cell r="AK57">
            <v>265100</v>
          </cell>
          <cell r="AL57">
            <v>218137</v>
          </cell>
          <cell r="AM57">
            <v>808600</v>
          </cell>
          <cell r="AN57">
            <v>782185</v>
          </cell>
          <cell r="AO57">
            <v>2556800</v>
          </cell>
          <cell r="AP57">
            <v>2851375</v>
          </cell>
          <cell r="AQ57">
            <v>299000</v>
          </cell>
          <cell r="AR57">
            <v>295740</v>
          </cell>
          <cell r="AS57">
            <v>2855800</v>
          </cell>
          <cell r="AT57">
            <v>3147115</v>
          </cell>
          <cell r="AU57">
            <v>295500</v>
          </cell>
          <cell r="AV57">
            <v>313155</v>
          </cell>
          <cell r="AW57">
            <v>3151300</v>
          </cell>
          <cell r="AX57">
            <v>3460270</v>
          </cell>
          <cell r="AY57">
            <v>299500</v>
          </cell>
          <cell r="AZ57">
            <v>337612</v>
          </cell>
          <cell r="BA57">
            <v>894000</v>
          </cell>
          <cell r="BB57">
            <v>946507</v>
          </cell>
          <cell r="BC57">
            <v>3450800</v>
          </cell>
          <cell r="BD57">
            <v>3797882</v>
          </cell>
        </row>
        <row r="58">
          <cell r="A58">
            <v>58</v>
          </cell>
          <cell r="B58" t="str">
            <v>8.1</v>
          </cell>
          <cell r="C58" t="str">
            <v xml:space="preserve"> На ГЭС</v>
          </cell>
          <cell r="D58" t="str">
            <v>тыс.кВтч</v>
          </cell>
          <cell r="E58">
            <v>199100</v>
          </cell>
          <cell r="F58">
            <v>251165</v>
          </cell>
          <cell r="G58">
            <v>175100</v>
          </cell>
          <cell r="H58">
            <v>203821</v>
          </cell>
          <cell r="I58">
            <v>374200</v>
          </cell>
          <cell r="J58">
            <v>454986</v>
          </cell>
          <cell r="K58">
            <v>175100</v>
          </cell>
          <cell r="L58">
            <v>240339</v>
          </cell>
          <cell r="M58">
            <v>549300</v>
          </cell>
          <cell r="N58">
            <v>695325</v>
          </cell>
          <cell r="O58">
            <v>188300</v>
          </cell>
          <cell r="P58">
            <v>235831</v>
          </cell>
          <cell r="Q58">
            <v>737600</v>
          </cell>
          <cell r="R58">
            <v>931156</v>
          </cell>
          <cell r="S58">
            <v>310700</v>
          </cell>
          <cell r="T58">
            <v>366381</v>
          </cell>
          <cell r="U58">
            <v>1048300</v>
          </cell>
          <cell r="V58">
            <v>1297537</v>
          </cell>
          <cell r="W58">
            <v>311900</v>
          </cell>
          <cell r="X58">
            <v>351127</v>
          </cell>
          <cell r="Y58">
            <v>810900</v>
          </cell>
          <cell r="Z58">
            <v>953339</v>
          </cell>
          <cell r="AA58">
            <v>1360200</v>
          </cell>
          <cell r="AB58">
            <v>1648664</v>
          </cell>
          <cell r="AC58">
            <v>264000</v>
          </cell>
          <cell r="AD58">
            <v>305833</v>
          </cell>
          <cell r="AE58">
            <v>1624200</v>
          </cell>
          <cell r="AF58">
            <v>1954497</v>
          </cell>
          <cell r="AG58">
            <v>230100</v>
          </cell>
          <cell r="AH58">
            <v>214761</v>
          </cell>
          <cell r="AI58">
            <v>1854300</v>
          </cell>
          <cell r="AJ58">
            <v>2169258</v>
          </cell>
          <cell r="AK58">
            <v>222900</v>
          </cell>
          <cell r="AL58">
            <v>187164</v>
          </cell>
          <cell r="AM58">
            <v>717000</v>
          </cell>
          <cell r="AN58">
            <v>707758</v>
          </cell>
          <cell r="AO58">
            <v>2077200</v>
          </cell>
          <cell r="AP58">
            <v>2356422</v>
          </cell>
          <cell r="AQ58">
            <v>242400</v>
          </cell>
          <cell r="AR58">
            <v>217195</v>
          </cell>
          <cell r="AS58">
            <v>2319600</v>
          </cell>
          <cell r="AT58">
            <v>2573617</v>
          </cell>
          <cell r="AU58">
            <v>231300</v>
          </cell>
          <cell r="AV58">
            <v>217737</v>
          </cell>
          <cell r="AW58">
            <v>2550900</v>
          </cell>
          <cell r="AX58">
            <v>2791354</v>
          </cell>
          <cell r="AY58">
            <v>230500</v>
          </cell>
          <cell r="AZ58">
            <v>224747</v>
          </cell>
          <cell r="BA58">
            <v>704200</v>
          </cell>
          <cell r="BB58">
            <v>659679</v>
          </cell>
          <cell r="BC58">
            <v>2781400</v>
          </cell>
          <cell r="BD58">
            <v>3016101</v>
          </cell>
        </row>
        <row r="59">
          <cell r="A59">
            <v>59</v>
          </cell>
          <cell r="C59" t="str">
            <v>в т.ч. каскады Сунский</v>
          </cell>
          <cell r="D59" t="str">
            <v>-//-</v>
          </cell>
          <cell r="E59">
            <v>8950</v>
          </cell>
          <cell r="F59">
            <v>18584</v>
          </cell>
          <cell r="G59">
            <v>7950</v>
          </cell>
          <cell r="H59">
            <v>14118</v>
          </cell>
          <cell r="I59">
            <v>16900</v>
          </cell>
          <cell r="J59">
            <v>32702</v>
          </cell>
          <cell r="K59">
            <v>7955</v>
          </cell>
          <cell r="L59">
            <v>19869</v>
          </cell>
          <cell r="M59">
            <v>24855</v>
          </cell>
          <cell r="N59">
            <v>52571</v>
          </cell>
          <cell r="O59">
            <v>10950</v>
          </cell>
          <cell r="P59">
            <v>24437</v>
          </cell>
          <cell r="Q59">
            <v>35805</v>
          </cell>
          <cell r="R59">
            <v>77008</v>
          </cell>
          <cell r="S59">
            <v>22965</v>
          </cell>
          <cell r="T59">
            <v>28765</v>
          </cell>
          <cell r="U59">
            <v>58770</v>
          </cell>
          <cell r="V59">
            <v>105773</v>
          </cell>
          <cell r="W59">
            <v>24965</v>
          </cell>
          <cell r="X59">
            <v>31097</v>
          </cell>
          <cell r="Y59">
            <v>58880</v>
          </cell>
          <cell r="Z59">
            <v>84299</v>
          </cell>
          <cell r="AA59">
            <v>83735</v>
          </cell>
          <cell r="AB59">
            <v>136870</v>
          </cell>
          <cell r="AC59">
            <v>22970</v>
          </cell>
          <cell r="AD59">
            <v>27280</v>
          </cell>
          <cell r="AE59">
            <v>106705</v>
          </cell>
          <cell r="AF59">
            <v>164150</v>
          </cell>
          <cell r="AG59">
            <v>11975</v>
          </cell>
          <cell r="AH59">
            <v>13308</v>
          </cell>
          <cell r="AI59">
            <v>118680</v>
          </cell>
          <cell r="AJ59">
            <v>177458</v>
          </cell>
          <cell r="AK59">
            <v>11965</v>
          </cell>
          <cell r="AL59">
            <v>11390</v>
          </cell>
          <cell r="AM59">
            <v>46910</v>
          </cell>
          <cell r="AN59">
            <v>51978</v>
          </cell>
          <cell r="AO59">
            <v>130645</v>
          </cell>
          <cell r="AP59">
            <v>188848</v>
          </cell>
          <cell r="AQ59">
            <v>14925</v>
          </cell>
          <cell r="AR59">
            <v>13109</v>
          </cell>
          <cell r="AS59">
            <v>145570</v>
          </cell>
          <cell r="AT59">
            <v>201957</v>
          </cell>
          <cell r="AU59">
            <v>17920</v>
          </cell>
          <cell r="AV59">
            <v>14452</v>
          </cell>
          <cell r="AW59">
            <v>163490</v>
          </cell>
          <cell r="AX59">
            <v>216409</v>
          </cell>
          <cell r="AY59">
            <v>16870</v>
          </cell>
          <cell r="AZ59">
            <v>13250</v>
          </cell>
          <cell r="BA59">
            <v>49715</v>
          </cell>
          <cell r="BB59">
            <v>40811</v>
          </cell>
          <cell r="BC59">
            <v>180360</v>
          </cell>
          <cell r="BD59">
            <v>229659</v>
          </cell>
        </row>
        <row r="60">
          <cell r="A60">
            <v>60</v>
          </cell>
          <cell r="C60" t="str">
            <v>Выгский</v>
          </cell>
          <cell r="D60" t="str">
            <v>-//-</v>
          </cell>
          <cell r="E60">
            <v>107250</v>
          </cell>
          <cell r="F60">
            <v>120249</v>
          </cell>
          <cell r="G60">
            <v>100250</v>
          </cell>
          <cell r="H60">
            <v>101221</v>
          </cell>
          <cell r="I60">
            <v>207500</v>
          </cell>
          <cell r="J60">
            <v>221470</v>
          </cell>
          <cell r="K60">
            <v>101190</v>
          </cell>
          <cell r="L60">
            <v>111443</v>
          </cell>
          <cell r="M60">
            <v>308690</v>
          </cell>
          <cell r="N60">
            <v>332913</v>
          </cell>
          <cell r="O60">
            <v>95290</v>
          </cell>
          <cell r="P60">
            <v>124031</v>
          </cell>
          <cell r="Q60">
            <v>403980</v>
          </cell>
          <cell r="R60">
            <v>456944</v>
          </cell>
          <cell r="S60">
            <v>134310</v>
          </cell>
          <cell r="T60">
            <v>151361</v>
          </cell>
          <cell r="U60">
            <v>538290</v>
          </cell>
          <cell r="V60">
            <v>608305</v>
          </cell>
          <cell r="W60">
            <v>137450</v>
          </cell>
          <cell r="X60">
            <v>149707</v>
          </cell>
          <cell r="Y60">
            <v>367050</v>
          </cell>
          <cell r="Z60">
            <v>425099</v>
          </cell>
          <cell r="AA60">
            <v>675740</v>
          </cell>
          <cell r="AB60">
            <v>758012</v>
          </cell>
          <cell r="AC60">
            <v>104480</v>
          </cell>
          <cell r="AD60">
            <v>133179</v>
          </cell>
          <cell r="AE60">
            <v>780220</v>
          </cell>
          <cell r="AF60">
            <v>891191</v>
          </cell>
          <cell r="AG60">
            <v>104575</v>
          </cell>
          <cell r="AH60">
            <v>96548</v>
          </cell>
          <cell r="AI60">
            <v>884795</v>
          </cell>
          <cell r="AJ60">
            <v>987739</v>
          </cell>
          <cell r="AK60">
            <v>91505</v>
          </cell>
          <cell r="AL60">
            <v>86904</v>
          </cell>
          <cell r="AM60">
            <v>300560</v>
          </cell>
          <cell r="AN60">
            <v>316631</v>
          </cell>
          <cell r="AO60">
            <v>976300</v>
          </cell>
          <cell r="AP60">
            <v>1074643</v>
          </cell>
          <cell r="AQ60">
            <v>99315</v>
          </cell>
          <cell r="AR60">
            <v>93514</v>
          </cell>
          <cell r="AS60">
            <v>1075615</v>
          </cell>
          <cell r="AT60">
            <v>1168157</v>
          </cell>
          <cell r="AU60">
            <v>89260</v>
          </cell>
          <cell r="AV60">
            <v>104040</v>
          </cell>
          <cell r="AW60">
            <v>1164875</v>
          </cell>
          <cell r="AX60">
            <v>1272197</v>
          </cell>
          <cell r="AY60">
            <v>98990</v>
          </cell>
          <cell r="AZ60">
            <v>116329</v>
          </cell>
          <cell r="BA60">
            <v>287565</v>
          </cell>
          <cell r="BB60">
            <v>313883</v>
          </cell>
          <cell r="BC60">
            <v>1263865</v>
          </cell>
          <cell r="BD60">
            <v>1388526</v>
          </cell>
        </row>
        <row r="61">
          <cell r="A61">
            <v>61</v>
          </cell>
          <cell r="C61" t="str">
            <v>Кемский</v>
          </cell>
          <cell r="D61" t="str">
            <v>-//-</v>
          </cell>
          <cell r="E61">
            <v>79950</v>
          </cell>
          <cell r="F61">
            <v>106296</v>
          </cell>
          <cell r="G61">
            <v>63950</v>
          </cell>
          <cell r="H61">
            <v>83420</v>
          </cell>
          <cell r="I61">
            <v>143900</v>
          </cell>
          <cell r="J61">
            <v>189716</v>
          </cell>
          <cell r="K61">
            <v>62970</v>
          </cell>
          <cell r="L61">
            <v>102260</v>
          </cell>
          <cell r="M61">
            <v>206870</v>
          </cell>
          <cell r="N61">
            <v>291976</v>
          </cell>
          <cell r="O61">
            <v>79080</v>
          </cell>
          <cell r="P61">
            <v>80366</v>
          </cell>
          <cell r="Q61">
            <v>285950</v>
          </cell>
          <cell r="R61">
            <v>372342</v>
          </cell>
          <cell r="S61">
            <v>147440</v>
          </cell>
          <cell r="T61">
            <v>178543</v>
          </cell>
          <cell r="U61">
            <v>433390</v>
          </cell>
          <cell r="V61">
            <v>550885</v>
          </cell>
          <cell r="W61">
            <v>144500</v>
          </cell>
          <cell r="X61">
            <v>163589</v>
          </cell>
          <cell r="Y61">
            <v>371020</v>
          </cell>
          <cell r="Z61">
            <v>422498</v>
          </cell>
          <cell r="AA61">
            <v>577890</v>
          </cell>
          <cell r="AB61">
            <v>714474</v>
          </cell>
          <cell r="AC61">
            <v>132560</v>
          </cell>
          <cell r="AD61">
            <v>141574</v>
          </cell>
          <cell r="AE61">
            <v>710450</v>
          </cell>
          <cell r="AF61">
            <v>856048</v>
          </cell>
          <cell r="AG61">
            <v>110560</v>
          </cell>
          <cell r="AH61">
            <v>102155</v>
          </cell>
          <cell r="AI61">
            <v>821010</v>
          </cell>
          <cell r="AJ61">
            <v>958203</v>
          </cell>
          <cell r="AK61">
            <v>116440</v>
          </cell>
          <cell r="AL61">
            <v>86242</v>
          </cell>
          <cell r="AM61">
            <v>359560</v>
          </cell>
          <cell r="AN61">
            <v>329971</v>
          </cell>
          <cell r="AO61">
            <v>937450</v>
          </cell>
          <cell r="AP61">
            <v>1044445</v>
          </cell>
          <cell r="AQ61">
            <v>124200</v>
          </cell>
          <cell r="AR61">
            <v>106410</v>
          </cell>
          <cell r="AS61">
            <v>1061650</v>
          </cell>
          <cell r="AT61">
            <v>1150855</v>
          </cell>
          <cell r="AU61">
            <v>119150</v>
          </cell>
          <cell r="AV61">
            <v>94836</v>
          </cell>
          <cell r="AW61">
            <v>1180800</v>
          </cell>
          <cell r="AX61">
            <v>1245691</v>
          </cell>
          <cell r="AY61">
            <v>110680</v>
          </cell>
          <cell r="AZ61">
            <v>91490</v>
          </cell>
          <cell r="BA61">
            <v>354030</v>
          </cell>
          <cell r="BB61">
            <v>292736</v>
          </cell>
          <cell r="BC61">
            <v>1291480</v>
          </cell>
          <cell r="BD61">
            <v>1337181</v>
          </cell>
        </row>
        <row r="62">
          <cell r="A62">
            <v>62</v>
          </cell>
          <cell r="C62" t="str">
            <v>Зап.-Карельск. сети</v>
          </cell>
          <cell r="D62" t="str">
            <v>-//-</v>
          </cell>
          <cell r="E62">
            <v>2950</v>
          </cell>
          <cell r="F62">
            <v>6036</v>
          </cell>
          <cell r="G62">
            <v>2950</v>
          </cell>
          <cell r="H62">
            <v>5062</v>
          </cell>
          <cell r="I62">
            <v>5900</v>
          </cell>
          <cell r="J62">
            <v>11098</v>
          </cell>
          <cell r="K62">
            <v>2985</v>
          </cell>
          <cell r="L62">
            <v>6767</v>
          </cell>
          <cell r="M62">
            <v>8885</v>
          </cell>
          <cell r="N62">
            <v>17865</v>
          </cell>
          <cell r="O62">
            <v>2980</v>
          </cell>
          <cell r="P62">
            <v>6997</v>
          </cell>
          <cell r="Q62">
            <v>11865</v>
          </cell>
          <cell r="R62">
            <v>24862</v>
          </cell>
          <cell r="S62">
            <v>5985</v>
          </cell>
          <cell r="T62">
            <v>7712</v>
          </cell>
          <cell r="U62">
            <v>17850</v>
          </cell>
          <cell r="V62">
            <v>32574</v>
          </cell>
          <cell r="W62">
            <v>4985</v>
          </cell>
          <cell r="X62">
            <v>6734</v>
          </cell>
          <cell r="Y62">
            <v>13950</v>
          </cell>
          <cell r="Z62">
            <v>21443</v>
          </cell>
          <cell r="AA62">
            <v>22835</v>
          </cell>
          <cell r="AB62">
            <v>39308</v>
          </cell>
          <cell r="AC62">
            <v>3990</v>
          </cell>
          <cell r="AD62">
            <v>3800</v>
          </cell>
          <cell r="AE62">
            <v>26825</v>
          </cell>
          <cell r="AF62">
            <v>43108</v>
          </cell>
          <cell r="AG62">
            <v>2990</v>
          </cell>
          <cell r="AH62">
            <v>2750</v>
          </cell>
          <cell r="AI62">
            <v>29815</v>
          </cell>
          <cell r="AJ62">
            <v>45858</v>
          </cell>
          <cell r="AK62">
            <v>2990</v>
          </cell>
          <cell r="AL62">
            <v>2628</v>
          </cell>
          <cell r="AM62">
            <v>9970</v>
          </cell>
          <cell r="AN62">
            <v>9178</v>
          </cell>
          <cell r="AO62">
            <v>32805</v>
          </cell>
          <cell r="AP62">
            <v>48486</v>
          </cell>
          <cell r="AQ62">
            <v>3960</v>
          </cell>
          <cell r="AR62">
            <v>4162</v>
          </cell>
          <cell r="AS62">
            <v>36765</v>
          </cell>
          <cell r="AT62">
            <v>52648</v>
          </cell>
          <cell r="AU62">
            <v>4970</v>
          </cell>
          <cell r="AV62">
            <v>4409</v>
          </cell>
          <cell r="AW62">
            <v>41735</v>
          </cell>
          <cell r="AX62">
            <v>57057</v>
          </cell>
          <cell r="AY62">
            <v>3960</v>
          </cell>
          <cell r="AZ62">
            <v>3678</v>
          </cell>
          <cell r="BA62">
            <v>12890</v>
          </cell>
          <cell r="BB62">
            <v>12249</v>
          </cell>
          <cell r="BC62">
            <v>45695</v>
          </cell>
          <cell r="BD62">
            <v>60735</v>
          </cell>
        </row>
        <row r="63">
          <cell r="A63">
            <v>63</v>
          </cell>
          <cell r="C63" t="str">
            <v>% к предидущему году</v>
          </cell>
          <cell r="D63" t="str">
            <v>%</v>
          </cell>
        </row>
        <row r="64">
          <cell r="A64">
            <v>64</v>
          </cell>
          <cell r="B64" t="str">
            <v>8.2</v>
          </cell>
          <cell r="C64" t="str">
            <v>ПТЭЦ</v>
          </cell>
          <cell r="D64" t="str">
            <v>тыс.кВтч</v>
          </cell>
          <cell r="E64">
            <v>96300</v>
          </cell>
          <cell r="F64">
            <v>111624</v>
          </cell>
          <cell r="G64">
            <v>83100</v>
          </cell>
          <cell r="H64">
            <v>87014</v>
          </cell>
          <cell r="I64">
            <v>179400</v>
          </cell>
          <cell r="J64">
            <v>198638</v>
          </cell>
          <cell r="K64">
            <v>78200</v>
          </cell>
          <cell r="L64">
            <v>88344</v>
          </cell>
          <cell r="M64">
            <v>257600</v>
          </cell>
          <cell r="N64">
            <v>286982</v>
          </cell>
          <cell r="O64">
            <v>64700</v>
          </cell>
          <cell r="P64">
            <v>71653</v>
          </cell>
          <cell r="Q64">
            <v>322300</v>
          </cell>
          <cell r="R64">
            <v>358635</v>
          </cell>
          <cell r="S64">
            <v>46400</v>
          </cell>
          <cell r="T64">
            <v>47692</v>
          </cell>
          <cell r="U64">
            <v>368700</v>
          </cell>
          <cell r="V64">
            <v>406327</v>
          </cell>
          <cell r="W64">
            <v>19300</v>
          </cell>
          <cell r="X64">
            <v>14199</v>
          </cell>
          <cell r="Y64">
            <v>130400</v>
          </cell>
          <cell r="Z64">
            <v>133544</v>
          </cell>
          <cell r="AA64">
            <v>388000</v>
          </cell>
          <cell r="AB64">
            <v>420526</v>
          </cell>
          <cell r="AC64">
            <v>24700</v>
          </cell>
          <cell r="AD64">
            <v>21225</v>
          </cell>
          <cell r="AE64">
            <v>412700</v>
          </cell>
          <cell r="AF64">
            <v>441751</v>
          </cell>
          <cell r="AG64">
            <v>24700</v>
          </cell>
          <cell r="AH64">
            <v>22229</v>
          </cell>
          <cell r="AI64">
            <v>437400</v>
          </cell>
          <cell r="AJ64">
            <v>463980</v>
          </cell>
          <cell r="AK64">
            <v>42200</v>
          </cell>
          <cell r="AL64">
            <v>30973</v>
          </cell>
          <cell r="AM64">
            <v>91600</v>
          </cell>
          <cell r="AN64">
            <v>74427</v>
          </cell>
          <cell r="AO64">
            <v>479600</v>
          </cell>
          <cell r="AP64">
            <v>494953</v>
          </cell>
          <cell r="AQ64">
            <v>56600</v>
          </cell>
          <cell r="AR64">
            <v>78545</v>
          </cell>
          <cell r="AS64">
            <v>536200</v>
          </cell>
          <cell r="AT64">
            <v>573498</v>
          </cell>
          <cell r="AU64">
            <v>64200</v>
          </cell>
          <cell r="AV64">
            <v>95418</v>
          </cell>
          <cell r="AW64">
            <v>600400</v>
          </cell>
          <cell r="AX64">
            <v>668916</v>
          </cell>
          <cell r="AY64">
            <v>69000</v>
          </cell>
          <cell r="AZ64">
            <v>112865</v>
          </cell>
          <cell r="BA64">
            <v>189800</v>
          </cell>
          <cell r="BB64">
            <v>286828</v>
          </cell>
          <cell r="BC64">
            <v>669400</v>
          </cell>
          <cell r="BD64">
            <v>781781</v>
          </cell>
        </row>
        <row r="65">
          <cell r="A65">
            <v>65</v>
          </cell>
          <cell r="C65" t="str">
            <v>% к предидущему году</v>
          </cell>
          <cell r="D65" t="str">
            <v>%</v>
          </cell>
        </row>
        <row r="66">
          <cell r="A66">
            <v>66</v>
          </cell>
          <cell r="B66">
            <v>9</v>
          </cell>
          <cell r="C66" t="str">
            <v>Покупная АО Энерго</v>
          </cell>
          <cell r="D66" t="str">
            <v>тыс.кВтч</v>
          </cell>
          <cell r="E66">
            <v>264000</v>
          </cell>
          <cell r="F66">
            <v>213698</v>
          </cell>
          <cell r="G66">
            <v>275000</v>
          </cell>
          <cell r="H66">
            <v>227581</v>
          </cell>
          <cell r="I66">
            <v>539000</v>
          </cell>
          <cell r="J66">
            <v>441279</v>
          </cell>
          <cell r="K66">
            <v>281000</v>
          </cell>
          <cell r="L66">
            <v>226739</v>
          </cell>
          <cell r="M66">
            <v>820000</v>
          </cell>
          <cell r="N66">
            <v>668018</v>
          </cell>
          <cell r="O66">
            <v>240000</v>
          </cell>
          <cell r="P66">
            <v>211563</v>
          </cell>
          <cell r="Q66">
            <v>1060000</v>
          </cell>
          <cell r="R66">
            <v>879581</v>
          </cell>
          <cell r="S66">
            <v>128000</v>
          </cell>
          <cell r="T66">
            <v>72876</v>
          </cell>
          <cell r="U66">
            <v>1188000</v>
          </cell>
          <cell r="V66">
            <v>952457</v>
          </cell>
          <cell r="W66">
            <v>136000</v>
          </cell>
          <cell r="X66">
            <v>67767</v>
          </cell>
          <cell r="Y66">
            <v>504000</v>
          </cell>
          <cell r="Z66">
            <v>352206</v>
          </cell>
          <cell r="AA66">
            <v>1324000</v>
          </cell>
          <cell r="AB66">
            <v>1020224</v>
          </cell>
          <cell r="AC66">
            <v>175000</v>
          </cell>
          <cell r="AD66">
            <v>104122</v>
          </cell>
          <cell r="AE66">
            <v>1499000</v>
          </cell>
          <cell r="AF66">
            <v>1124346</v>
          </cell>
          <cell r="AG66">
            <v>177000</v>
          </cell>
          <cell r="AH66">
            <v>208620</v>
          </cell>
          <cell r="AI66">
            <v>1676000</v>
          </cell>
          <cell r="AJ66">
            <v>1332966</v>
          </cell>
          <cell r="AK66">
            <v>201000</v>
          </cell>
          <cell r="AL66">
            <v>246848</v>
          </cell>
          <cell r="AM66">
            <v>553000</v>
          </cell>
          <cell r="AN66">
            <v>559590</v>
          </cell>
          <cell r="AO66">
            <v>1877000</v>
          </cell>
          <cell r="AP66">
            <v>1579814</v>
          </cell>
          <cell r="AQ66">
            <v>225000</v>
          </cell>
          <cell r="AR66">
            <v>223523</v>
          </cell>
          <cell r="AS66">
            <v>2102000</v>
          </cell>
          <cell r="AT66">
            <v>1803337</v>
          </cell>
          <cell r="AU66">
            <v>218000</v>
          </cell>
          <cell r="AV66">
            <v>211742</v>
          </cell>
          <cell r="AW66">
            <v>2320000</v>
          </cell>
          <cell r="AX66">
            <v>2015079</v>
          </cell>
          <cell r="AY66">
            <v>230000</v>
          </cell>
          <cell r="AZ66">
            <v>240901</v>
          </cell>
          <cell r="BA66">
            <v>673000</v>
          </cell>
          <cell r="BB66">
            <v>676166</v>
          </cell>
          <cell r="BC66">
            <v>2550000</v>
          </cell>
          <cell r="BD66">
            <v>2255980</v>
          </cell>
        </row>
        <row r="67">
          <cell r="A67">
            <v>67</v>
          </cell>
          <cell r="C67" t="str">
            <v>% к предидущему году</v>
          </cell>
          <cell r="D67" t="str">
            <v>%</v>
          </cell>
        </row>
        <row r="68">
          <cell r="A68">
            <v>68</v>
          </cell>
          <cell r="B68">
            <v>10</v>
          </cell>
          <cell r="C68" t="str">
            <v>Отпуск э/энергии в сеть</v>
          </cell>
          <cell r="D68" t="str">
            <v>тыс.кВтч</v>
          </cell>
          <cell r="E68">
            <v>559400</v>
          </cell>
          <cell r="F68">
            <v>576487</v>
          </cell>
          <cell r="G68">
            <v>533200</v>
          </cell>
          <cell r="H68">
            <v>518416</v>
          </cell>
          <cell r="I68">
            <v>1092600</v>
          </cell>
          <cell r="J68">
            <v>1094903</v>
          </cell>
          <cell r="K68">
            <v>534300</v>
          </cell>
          <cell r="L68">
            <v>555422</v>
          </cell>
          <cell r="M68">
            <v>1626900</v>
          </cell>
          <cell r="N68">
            <v>1650325</v>
          </cell>
          <cell r="O68">
            <v>493000</v>
          </cell>
          <cell r="P68">
            <v>519047</v>
          </cell>
          <cell r="Q68">
            <v>2119900</v>
          </cell>
          <cell r="R68">
            <v>2169372</v>
          </cell>
          <cell r="S68">
            <v>485100</v>
          </cell>
          <cell r="T68">
            <v>486949</v>
          </cell>
          <cell r="U68">
            <v>2605000</v>
          </cell>
          <cell r="V68">
            <v>2656321</v>
          </cell>
          <cell r="W68">
            <v>467200</v>
          </cell>
          <cell r="X68">
            <v>433093</v>
          </cell>
          <cell r="Y68">
            <v>1445300</v>
          </cell>
          <cell r="Z68">
            <v>1439089</v>
          </cell>
          <cell r="AA68">
            <v>3072200</v>
          </cell>
          <cell r="AB68">
            <v>3089414</v>
          </cell>
          <cell r="AC68">
            <v>463700</v>
          </cell>
          <cell r="AD68">
            <v>431180</v>
          </cell>
          <cell r="AE68">
            <v>3535900</v>
          </cell>
          <cell r="AF68">
            <v>3520594</v>
          </cell>
          <cell r="AG68">
            <v>431800</v>
          </cell>
          <cell r="AH68">
            <v>445610</v>
          </cell>
          <cell r="AI68">
            <v>3967700</v>
          </cell>
          <cell r="AJ68">
            <v>3966204</v>
          </cell>
          <cell r="AK68">
            <v>466100</v>
          </cell>
          <cell r="AL68">
            <v>464985</v>
          </cell>
          <cell r="AM68">
            <v>1361600</v>
          </cell>
          <cell r="AN68">
            <v>1341775</v>
          </cell>
          <cell r="AO68">
            <v>4433800</v>
          </cell>
          <cell r="AP68">
            <v>4431189</v>
          </cell>
          <cell r="AQ68">
            <v>524000</v>
          </cell>
          <cell r="AR68">
            <v>519263</v>
          </cell>
          <cell r="AS68">
            <v>4957800</v>
          </cell>
          <cell r="AT68">
            <v>4950452</v>
          </cell>
          <cell r="AU68">
            <v>513500</v>
          </cell>
          <cell r="AV68">
            <v>524897</v>
          </cell>
          <cell r="AW68">
            <v>5471300</v>
          </cell>
          <cell r="AX68">
            <v>5475349</v>
          </cell>
          <cell r="AY68">
            <v>529500</v>
          </cell>
          <cell r="AZ68">
            <v>578513</v>
          </cell>
          <cell r="BA68">
            <v>1567000</v>
          </cell>
          <cell r="BB68">
            <v>1622673</v>
          </cell>
          <cell r="BC68">
            <v>6000800</v>
          </cell>
          <cell r="BD68">
            <v>6053862</v>
          </cell>
        </row>
        <row r="69">
          <cell r="A69">
            <v>69</v>
          </cell>
          <cell r="C69" t="str">
            <v>% к предидущему году</v>
          </cell>
          <cell r="D69" t="str">
            <v>%</v>
          </cell>
        </row>
        <row r="70">
          <cell r="A70">
            <v>70</v>
          </cell>
          <cell r="B70">
            <v>11</v>
          </cell>
          <cell r="C70" t="str">
            <v>Потери в электр. сетях</v>
          </cell>
          <cell r="D70" t="str">
            <v>тыс.кВтч</v>
          </cell>
          <cell r="E70">
            <v>37900</v>
          </cell>
          <cell r="F70">
            <v>48278</v>
          </cell>
          <cell r="G70">
            <v>32700</v>
          </cell>
          <cell r="H70">
            <v>29542</v>
          </cell>
          <cell r="I70">
            <v>70600</v>
          </cell>
          <cell r="J70">
            <v>77820</v>
          </cell>
          <cell r="K70">
            <v>39800</v>
          </cell>
          <cell r="L70">
            <v>40842</v>
          </cell>
          <cell r="M70">
            <v>110400</v>
          </cell>
          <cell r="N70">
            <v>118662</v>
          </cell>
          <cell r="O70">
            <v>18900</v>
          </cell>
          <cell r="P70">
            <v>27501</v>
          </cell>
          <cell r="Q70">
            <v>129300</v>
          </cell>
          <cell r="R70">
            <v>146163</v>
          </cell>
          <cell r="S70">
            <v>19500</v>
          </cell>
          <cell r="T70">
            <v>31730</v>
          </cell>
          <cell r="U70">
            <v>148800</v>
          </cell>
          <cell r="V70">
            <v>177893</v>
          </cell>
          <cell r="W70">
            <v>27200</v>
          </cell>
          <cell r="X70">
            <v>14866</v>
          </cell>
          <cell r="Y70">
            <v>65600</v>
          </cell>
          <cell r="Z70">
            <v>74097</v>
          </cell>
          <cell r="AA70">
            <v>176000</v>
          </cell>
          <cell r="AB70">
            <v>192759</v>
          </cell>
          <cell r="AC70">
            <v>33600</v>
          </cell>
          <cell r="AD70">
            <v>26481</v>
          </cell>
          <cell r="AE70">
            <v>209600</v>
          </cell>
          <cell r="AF70">
            <v>219240</v>
          </cell>
          <cell r="AG70">
            <v>21800</v>
          </cell>
          <cell r="AH70">
            <v>28187</v>
          </cell>
          <cell r="AI70">
            <v>231400</v>
          </cell>
          <cell r="AJ70">
            <v>247427</v>
          </cell>
          <cell r="AK70">
            <v>37000</v>
          </cell>
          <cell r="AL70">
            <v>28022</v>
          </cell>
          <cell r="AM70">
            <v>92400</v>
          </cell>
          <cell r="AN70">
            <v>82690</v>
          </cell>
          <cell r="AO70">
            <v>268400</v>
          </cell>
          <cell r="AP70">
            <v>275449</v>
          </cell>
          <cell r="AQ70">
            <v>38000</v>
          </cell>
          <cell r="AR70">
            <v>45292</v>
          </cell>
          <cell r="AS70">
            <v>306400</v>
          </cell>
          <cell r="AT70">
            <v>320741</v>
          </cell>
          <cell r="AU70">
            <v>41000</v>
          </cell>
          <cell r="AV70">
            <v>38965</v>
          </cell>
          <cell r="AW70">
            <v>347400</v>
          </cell>
          <cell r="AX70">
            <v>359706</v>
          </cell>
          <cell r="AY70">
            <v>50000</v>
          </cell>
          <cell r="AZ70">
            <v>48944</v>
          </cell>
          <cell r="BA70">
            <v>129000</v>
          </cell>
          <cell r="BB70">
            <v>133201</v>
          </cell>
          <cell r="BC70">
            <v>397400</v>
          </cell>
          <cell r="BD70">
            <v>408650</v>
          </cell>
        </row>
        <row r="71">
          <cell r="A71">
            <v>71</v>
          </cell>
          <cell r="C71" t="str">
            <v>то же %</v>
          </cell>
          <cell r="D71" t="str">
            <v>%</v>
          </cell>
          <cell r="E71">
            <v>6.7751161959242054</v>
          </cell>
          <cell r="F71">
            <v>8.3745166846780581</v>
          </cell>
          <cell r="G71">
            <v>6.1327831957989503</v>
          </cell>
          <cell r="H71">
            <v>5.6985123915928515</v>
          </cell>
          <cell r="I71">
            <v>6.4616511074501188</v>
          </cell>
          <cell r="J71">
            <v>7.1074789273570342</v>
          </cell>
          <cell r="K71">
            <v>7.4489986898746015</v>
          </cell>
          <cell r="L71">
            <v>7.3533277399886936</v>
          </cell>
          <cell r="M71">
            <v>6.7859118569057717</v>
          </cell>
          <cell r="N71">
            <v>7.1902201081605135</v>
          </cell>
          <cell r="O71">
            <v>3.8336713995943206</v>
          </cell>
          <cell r="P71">
            <v>5.2983641173150016</v>
          </cell>
          <cell r="Q71">
            <v>6.0993443086938059</v>
          </cell>
          <cell r="R71">
            <v>6.7375719793562379</v>
          </cell>
          <cell r="S71">
            <v>4.0197897340754487</v>
          </cell>
          <cell r="T71">
            <v>6.5160827930645722</v>
          </cell>
          <cell r="U71">
            <v>5.7120921305182346</v>
          </cell>
          <cell r="V71">
            <v>6.6969692292460135</v>
          </cell>
          <cell r="W71">
            <v>5.8219178082191778</v>
          </cell>
          <cell r="X71">
            <v>3.4325191125231762</v>
          </cell>
          <cell r="Y71">
            <v>4.5388500657302977</v>
          </cell>
          <cell r="Z71">
            <v>5.148882383229946</v>
          </cell>
          <cell r="AA71">
            <v>5.7287936983269319</v>
          </cell>
          <cell r="AB71">
            <v>6.2393385930147272</v>
          </cell>
          <cell r="AC71">
            <v>7.2460642656890233</v>
          </cell>
          <cell r="AD71">
            <v>6.1415186233127699</v>
          </cell>
          <cell r="AE71">
            <v>5.9277694504935097</v>
          </cell>
          <cell r="AF71">
            <v>6.2273582242087562</v>
          </cell>
          <cell r="AG71">
            <v>5.0486336266790177</v>
          </cell>
          <cell r="AH71">
            <v>6.3254864118848317</v>
          </cell>
          <cell r="AI71">
            <v>5.8320941603447842</v>
          </cell>
          <cell r="AJ71">
            <v>6.2383830988017763</v>
          </cell>
          <cell r="AK71">
            <v>7.9382106844024882</v>
          </cell>
          <cell r="AL71">
            <v>6.0264309601384989</v>
          </cell>
          <cell r="AM71">
            <v>6.7861339600470041</v>
          </cell>
          <cell r="AN71">
            <v>6.1627322017476853</v>
          </cell>
          <cell r="AO71">
            <v>6.0534981280165994</v>
          </cell>
          <cell r="AP71">
            <v>6.2161419880758864</v>
          </cell>
          <cell r="AQ71">
            <v>7.2519083969465647</v>
          </cell>
          <cell r="AR71">
            <v>8.7223622711419839</v>
          </cell>
          <cell r="AS71">
            <v>6.1801605550849166</v>
          </cell>
          <cell r="AT71">
            <v>6.4790245415974139</v>
          </cell>
          <cell r="AU71">
            <v>7.9844206426484901</v>
          </cell>
          <cell r="AV71">
            <v>7.4233611546646285</v>
          </cell>
          <cell r="AW71">
            <v>6.3494964633633693</v>
          </cell>
          <cell r="AX71">
            <v>6.5695538311804409</v>
          </cell>
          <cell r="AY71">
            <v>9.4428706326723333</v>
          </cell>
          <cell r="AZ71">
            <v>8.4603111771040584</v>
          </cell>
          <cell r="BA71">
            <v>8.2322910019144864</v>
          </cell>
          <cell r="BB71">
            <v>8.2087395303921369</v>
          </cell>
          <cell r="BC71">
            <v>6.622450339954673</v>
          </cell>
          <cell r="BD71">
            <v>6.750236460626291</v>
          </cell>
        </row>
        <row r="72">
          <cell r="A72">
            <v>72</v>
          </cell>
          <cell r="C72" t="str">
            <v>% к предидущему году</v>
          </cell>
          <cell r="D72" t="str">
            <v>%</v>
          </cell>
        </row>
        <row r="73">
          <cell r="A73">
            <v>73</v>
          </cell>
          <cell r="B73">
            <v>12</v>
          </cell>
          <cell r="C73" t="str">
            <v>Производственные нужды</v>
          </cell>
          <cell r="D73" t="str">
            <v>тыс.кВтч</v>
          </cell>
          <cell r="E73">
            <v>1500</v>
          </cell>
          <cell r="F73">
            <v>1301</v>
          </cell>
          <cell r="G73">
            <v>1500</v>
          </cell>
          <cell r="H73">
            <v>1286</v>
          </cell>
          <cell r="I73">
            <v>3000</v>
          </cell>
          <cell r="J73">
            <v>2587</v>
          </cell>
          <cell r="K73">
            <v>1500</v>
          </cell>
          <cell r="L73">
            <v>1343</v>
          </cell>
          <cell r="M73">
            <v>4500</v>
          </cell>
          <cell r="N73">
            <v>3930</v>
          </cell>
          <cell r="O73">
            <v>1100</v>
          </cell>
          <cell r="P73">
            <v>1081</v>
          </cell>
          <cell r="Q73">
            <v>5600</v>
          </cell>
          <cell r="R73">
            <v>5011</v>
          </cell>
          <cell r="S73">
            <v>600</v>
          </cell>
          <cell r="T73">
            <v>694</v>
          </cell>
          <cell r="U73">
            <v>6200</v>
          </cell>
          <cell r="V73">
            <v>5705</v>
          </cell>
          <cell r="W73">
            <v>0</v>
          </cell>
          <cell r="X73">
            <v>0</v>
          </cell>
          <cell r="Y73">
            <v>1700</v>
          </cell>
          <cell r="Z73">
            <v>1775</v>
          </cell>
          <cell r="AA73">
            <v>6200</v>
          </cell>
          <cell r="AB73">
            <v>5705</v>
          </cell>
          <cell r="AC73">
            <v>100</v>
          </cell>
          <cell r="AD73">
            <v>0</v>
          </cell>
          <cell r="AE73">
            <v>6300</v>
          </cell>
          <cell r="AF73">
            <v>5705</v>
          </cell>
          <cell r="AG73">
            <v>0</v>
          </cell>
          <cell r="AH73">
            <v>0</v>
          </cell>
          <cell r="AI73">
            <v>6300</v>
          </cell>
          <cell r="AJ73">
            <v>5705</v>
          </cell>
          <cell r="AK73">
            <v>100</v>
          </cell>
          <cell r="AL73">
            <v>162</v>
          </cell>
          <cell r="AM73">
            <v>200</v>
          </cell>
          <cell r="AN73">
            <v>162</v>
          </cell>
          <cell r="AO73">
            <v>6400</v>
          </cell>
          <cell r="AP73">
            <v>5867</v>
          </cell>
          <cell r="AQ73">
            <v>1000</v>
          </cell>
          <cell r="AR73">
            <v>1336</v>
          </cell>
          <cell r="AS73">
            <v>7400</v>
          </cell>
          <cell r="AT73">
            <v>7203</v>
          </cell>
          <cell r="AU73">
            <v>1500</v>
          </cell>
          <cell r="AV73">
            <v>1299</v>
          </cell>
          <cell r="AW73">
            <v>8900</v>
          </cell>
          <cell r="AX73">
            <v>8502</v>
          </cell>
          <cell r="AY73">
            <v>1500</v>
          </cell>
          <cell r="AZ73">
            <v>1433</v>
          </cell>
          <cell r="BA73">
            <v>4000</v>
          </cell>
          <cell r="BB73">
            <v>4068</v>
          </cell>
          <cell r="BC73">
            <v>10400</v>
          </cell>
          <cell r="BD73">
            <v>9935</v>
          </cell>
        </row>
        <row r="74">
          <cell r="A74">
            <v>74</v>
          </cell>
          <cell r="C74" t="str">
            <v>% к предидущему году</v>
          </cell>
          <cell r="D74" t="str">
            <v>%</v>
          </cell>
        </row>
        <row r="75">
          <cell r="A75">
            <v>75</v>
          </cell>
          <cell r="B75">
            <v>13</v>
          </cell>
          <cell r="C75" t="str">
            <v>Полезный отпуск э/энергии</v>
          </cell>
          <cell r="D75" t="str">
            <v>тыс.кВтч</v>
          </cell>
          <cell r="E75">
            <v>520000</v>
          </cell>
          <cell r="F75">
            <v>526908</v>
          </cell>
          <cell r="G75">
            <v>499000</v>
          </cell>
          <cell r="H75">
            <v>487588</v>
          </cell>
          <cell r="I75">
            <v>1019000</v>
          </cell>
          <cell r="J75">
            <v>1014496</v>
          </cell>
          <cell r="K75">
            <v>493000</v>
          </cell>
          <cell r="L75">
            <v>513237</v>
          </cell>
          <cell r="M75">
            <v>1512000</v>
          </cell>
          <cell r="N75">
            <v>1527733</v>
          </cell>
          <cell r="O75">
            <v>473000</v>
          </cell>
          <cell r="P75">
            <v>490465</v>
          </cell>
          <cell r="Q75">
            <v>1985000</v>
          </cell>
          <cell r="R75">
            <v>2018198</v>
          </cell>
          <cell r="S75">
            <v>465000</v>
          </cell>
          <cell r="T75">
            <v>454525</v>
          </cell>
          <cell r="U75">
            <v>2450000</v>
          </cell>
          <cell r="V75">
            <v>2472723</v>
          </cell>
          <cell r="W75">
            <v>440000</v>
          </cell>
          <cell r="X75">
            <v>418227</v>
          </cell>
          <cell r="Y75">
            <v>1378000</v>
          </cell>
          <cell r="Z75">
            <v>1363217</v>
          </cell>
          <cell r="AA75">
            <v>2890000</v>
          </cell>
          <cell r="AB75">
            <v>2890950</v>
          </cell>
          <cell r="AC75">
            <v>430000</v>
          </cell>
          <cell r="AD75">
            <v>404699</v>
          </cell>
          <cell r="AE75">
            <v>3320000</v>
          </cell>
          <cell r="AF75">
            <v>3295649</v>
          </cell>
          <cell r="AG75">
            <v>410000</v>
          </cell>
          <cell r="AH75">
            <v>417423</v>
          </cell>
          <cell r="AI75">
            <v>3730000</v>
          </cell>
          <cell r="AJ75">
            <v>3713072</v>
          </cell>
          <cell r="AK75">
            <v>429000</v>
          </cell>
          <cell r="AL75">
            <v>436801</v>
          </cell>
          <cell r="AM75">
            <v>1269000</v>
          </cell>
          <cell r="AN75">
            <v>1258923</v>
          </cell>
          <cell r="AO75">
            <v>4159000</v>
          </cell>
          <cell r="AP75">
            <v>4149873</v>
          </cell>
          <cell r="AQ75">
            <v>485000</v>
          </cell>
          <cell r="AR75">
            <v>472635</v>
          </cell>
          <cell r="AS75">
            <v>4644000</v>
          </cell>
          <cell r="AT75">
            <v>4622508</v>
          </cell>
          <cell r="AU75">
            <v>471000</v>
          </cell>
          <cell r="AV75">
            <v>484633</v>
          </cell>
          <cell r="AW75">
            <v>5115000</v>
          </cell>
          <cell r="AX75">
            <v>5107141</v>
          </cell>
          <cell r="AY75">
            <v>478000</v>
          </cell>
          <cell r="AZ75">
            <v>528136</v>
          </cell>
          <cell r="BA75">
            <v>1434000</v>
          </cell>
          <cell r="BB75">
            <v>1485404</v>
          </cell>
          <cell r="BC75">
            <v>5593000</v>
          </cell>
          <cell r="BD75">
            <v>5635277</v>
          </cell>
        </row>
        <row r="76">
          <cell r="A76">
            <v>76</v>
          </cell>
          <cell r="C76" t="str">
            <v>% к предидущему году</v>
          </cell>
          <cell r="D76" t="str">
            <v>%</v>
          </cell>
        </row>
        <row r="77">
          <cell r="A77">
            <v>77</v>
          </cell>
          <cell r="B77" t="str">
            <v>III</v>
          </cell>
          <cell r="C77" t="str">
            <v>В. Полезный отпуск  т/энегии</v>
          </cell>
        </row>
        <row r="78">
          <cell r="A78">
            <v>78</v>
          </cell>
          <cell r="B78">
            <v>1</v>
          </cell>
          <cell r="C78" t="str">
            <v>Выработка т/энергии</v>
          </cell>
          <cell r="E78">
            <v>225000</v>
          </cell>
          <cell r="F78">
            <v>229268</v>
          </cell>
          <cell r="G78">
            <v>192000</v>
          </cell>
          <cell r="H78">
            <v>181684</v>
          </cell>
          <cell r="I78">
            <v>417000</v>
          </cell>
          <cell r="J78">
            <v>410952</v>
          </cell>
          <cell r="K78">
            <v>178000</v>
          </cell>
          <cell r="L78">
            <v>176257</v>
          </cell>
          <cell r="M78">
            <v>595000</v>
          </cell>
          <cell r="N78">
            <v>587209</v>
          </cell>
          <cell r="O78">
            <v>150000</v>
          </cell>
          <cell r="P78">
            <v>161022</v>
          </cell>
          <cell r="Q78">
            <v>745000</v>
          </cell>
          <cell r="R78">
            <v>748231</v>
          </cell>
          <cell r="S78">
            <v>100000</v>
          </cell>
          <cell r="T78">
            <v>105564</v>
          </cell>
          <cell r="U78">
            <v>845000</v>
          </cell>
          <cell r="V78">
            <v>853795</v>
          </cell>
          <cell r="W78">
            <v>50000</v>
          </cell>
          <cell r="X78">
            <v>21657</v>
          </cell>
          <cell r="Y78">
            <v>300000</v>
          </cell>
          <cell r="Z78">
            <v>288243</v>
          </cell>
          <cell r="AA78">
            <v>895000</v>
          </cell>
          <cell r="AB78">
            <v>875452</v>
          </cell>
          <cell r="AC78">
            <v>50000</v>
          </cell>
          <cell r="AD78">
            <v>48639</v>
          </cell>
          <cell r="AE78">
            <v>945000</v>
          </cell>
          <cell r="AF78">
            <v>924091</v>
          </cell>
          <cell r="AG78">
            <v>50000</v>
          </cell>
          <cell r="AH78">
            <v>49230</v>
          </cell>
          <cell r="AI78">
            <v>995000</v>
          </cell>
          <cell r="AJ78">
            <v>973321</v>
          </cell>
          <cell r="AK78">
            <v>75000</v>
          </cell>
          <cell r="AL78">
            <v>71396</v>
          </cell>
          <cell r="AM78">
            <v>175000</v>
          </cell>
          <cell r="AN78">
            <v>169265</v>
          </cell>
          <cell r="AO78">
            <v>1070000</v>
          </cell>
          <cell r="AP78">
            <v>1044717</v>
          </cell>
          <cell r="AQ78">
            <v>150000</v>
          </cell>
          <cell r="AR78">
            <v>157999</v>
          </cell>
          <cell r="AS78">
            <v>1220000</v>
          </cell>
          <cell r="AT78">
            <v>1202716</v>
          </cell>
          <cell r="AU78">
            <v>185000</v>
          </cell>
          <cell r="AV78">
            <v>196520</v>
          </cell>
          <cell r="AW78">
            <v>1405000</v>
          </cell>
          <cell r="AX78">
            <v>1399236</v>
          </cell>
          <cell r="AY78">
            <v>210000</v>
          </cell>
          <cell r="AZ78">
            <v>227449</v>
          </cell>
          <cell r="BA78">
            <v>545000</v>
          </cell>
          <cell r="BB78">
            <v>581968</v>
          </cell>
          <cell r="BC78">
            <v>1615000</v>
          </cell>
          <cell r="BD78">
            <v>1626685</v>
          </cell>
        </row>
        <row r="79">
          <cell r="A79">
            <v>79</v>
          </cell>
          <cell r="B79" t="str">
            <v>1.1</v>
          </cell>
          <cell r="C79" t="str">
            <v>Петрозаводской ТЭЦ</v>
          </cell>
          <cell r="D79" t="str">
            <v>тыс.Гкал</v>
          </cell>
          <cell r="E79">
            <v>225000</v>
          </cell>
          <cell r="F79">
            <v>229268</v>
          </cell>
          <cell r="G79">
            <v>192000</v>
          </cell>
          <cell r="H79">
            <v>181684</v>
          </cell>
          <cell r="I79">
            <v>417000</v>
          </cell>
          <cell r="J79">
            <v>410952</v>
          </cell>
          <cell r="K79">
            <v>178000</v>
          </cell>
          <cell r="L79">
            <v>176257</v>
          </cell>
          <cell r="M79">
            <v>595000</v>
          </cell>
          <cell r="N79">
            <v>587209</v>
          </cell>
          <cell r="O79">
            <v>150000</v>
          </cell>
          <cell r="P79">
            <v>161022</v>
          </cell>
          <cell r="Q79">
            <v>745000</v>
          </cell>
          <cell r="R79">
            <v>748231</v>
          </cell>
          <cell r="S79">
            <v>100000</v>
          </cell>
          <cell r="T79">
            <v>105564</v>
          </cell>
          <cell r="U79">
            <v>845000</v>
          </cell>
          <cell r="V79">
            <v>853795</v>
          </cell>
          <cell r="W79">
            <v>50000</v>
          </cell>
          <cell r="X79">
            <v>21657</v>
          </cell>
          <cell r="Y79">
            <v>300000</v>
          </cell>
          <cell r="Z79">
            <v>288243</v>
          </cell>
          <cell r="AA79">
            <v>895000</v>
          </cell>
          <cell r="AB79">
            <v>875452</v>
          </cell>
          <cell r="AC79">
            <v>50000</v>
          </cell>
          <cell r="AD79">
            <v>48639</v>
          </cell>
          <cell r="AE79">
            <v>945000</v>
          </cell>
          <cell r="AF79">
            <v>924091</v>
          </cell>
          <cell r="AG79">
            <v>50000</v>
          </cell>
          <cell r="AH79">
            <v>49230</v>
          </cell>
          <cell r="AI79">
            <v>995000</v>
          </cell>
          <cell r="AJ79">
            <v>973321</v>
          </cell>
          <cell r="AK79">
            <v>75000</v>
          </cell>
          <cell r="AL79">
            <v>71396</v>
          </cell>
          <cell r="AM79">
            <v>175000</v>
          </cell>
          <cell r="AN79">
            <v>169265</v>
          </cell>
          <cell r="AO79">
            <v>1070000</v>
          </cell>
          <cell r="AP79">
            <v>1044717</v>
          </cell>
          <cell r="AQ79">
            <v>150000</v>
          </cell>
          <cell r="AR79">
            <v>157999</v>
          </cell>
          <cell r="AS79">
            <v>1220000</v>
          </cell>
          <cell r="AT79">
            <v>1202716</v>
          </cell>
          <cell r="AU79">
            <v>185000</v>
          </cell>
          <cell r="AV79">
            <v>196520</v>
          </cell>
          <cell r="AW79">
            <v>1405000</v>
          </cell>
          <cell r="AX79">
            <v>1399236</v>
          </cell>
          <cell r="AY79">
            <v>210000</v>
          </cell>
          <cell r="AZ79">
            <v>227449</v>
          </cell>
          <cell r="BA79">
            <v>545000</v>
          </cell>
          <cell r="BB79">
            <v>581968</v>
          </cell>
          <cell r="BC79">
            <v>1615000</v>
          </cell>
          <cell r="BD79">
            <v>1626685</v>
          </cell>
        </row>
        <row r="80">
          <cell r="A80">
            <v>80</v>
          </cell>
          <cell r="C80" t="str">
            <v>% к предидущему году</v>
          </cell>
          <cell r="D80" t="str">
            <v>%</v>
          </cell>
        </row>
        <row r="81">
          <cell r="A81">
            <v>81</v>
          </cell>
          <cell r="B81" t="str">
            <v>1.2</v>
          </cell>
          <cell r="C81" t="str">
            <v>Электробойлерами</v>
          </cell>
          <cell r="D81" t="str">
            <v>тыс.Гкал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</row>
        <row r="82">
          <cell r="A82">
            <v>82</v>
          </cell>
          <cell r="B82">
            <v>2</v>
          </cell>
          <cell r="C82" t="str">
            <v>Покупная т/энергия</v>
          </cell>
          <cell r="D82" t="str">
            <v>тыс.Гкал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</row>
        <row r="83">
          <cell r="A83">
            <v>83</v>
          </cell>
          <cell r="B83">
            <v>3</v>
          </cell>
          <cell r="C83" t="str">
            <v>Отпуск т/энергии в сеть</v>
          </cell>
          <cell r="D83" t="str">
            <v>тыс.Гкал</v>
          </cell>
          <cell r="E83">
            <v>225000</v>
          </cell>
          <cell r="F83">
            <v>229268</v>
          </cell>
          <cell r="G83">
            <v>192000</v>
          </cell>
          <cell r="H83">
            <v>181684</v>
          </cell>
          <cell r="I83">
            <v>417000</v>
          </cell>
          <cell r="J83">
            <v>410952</v>
          </cell>
          <cell r="K83">
            <v>178000</v>
          </cell>
          <cell r="L83">
            <v>176257</v>
          </cell>
          <cell r="M83">
            <v>595000</v>
          </cell>
          <cell r="N83">
            <v>587209</v>
          </cell>
          <cell r="O83">
            <v>150000</v>
          </cell>
          <cell r="P83">
            <v>161022</v>
          </cell>
          <cell r="Q83">
            <v>745000</v>
          </cell>
          <cell r="R83">
            <v>748231</v>
          </cell>
          <cell r="S83">
            <v>100000</v>
          </cell>
          <cell r="T83">
            <v>105564</v>
          </cell>
          <cell r="U83">
            <v>845000</v>
          </cell>
          <cell r="V83">
            <v>853795</v>
          </cell>
          <cell r="W83">
            <v>50000</v>
          </cell>
          <cell r="X83">
            <v>21657</v>
          </cell>
          <cell r="Y83">
            <v>300000</v>
          </cell>
          <cell r="Z83">
            <v>288243</v>
          </cell>
          <cell r="AA83">
            <v>895000</v>
          </cell>
          <cell r="AB83">
            <v>875452</v>
          </cell>
          <cell r="AC83">
            <v>50000</v>
          </cell>
          <cell r="AD83">
            <v>48639</v>
          </cell>
          <cell r="AE83">
            <v>945000</v>
          </cell>
          <cell r="AF83">
            <v>924091</v>
          </cell>
          <cell r="AG83">
            <v>50000</v>
          </cell>
          <cell r="AH83">
            <v>49230</v>
          </cell>
          <cell r="AI83">
            <v>995000</v>
          </cell>
          <cell r="AJ83">
            <v>973321</v>
          </cell>
          <cell r="AK83">
            <v>75000</v>
          </cell>
          <cell r="AL83">
            <v>71396</v>
          </cell>
          <cell r="AM83">
            <v>175000</v>
          </cell>
          <cell r="AN83">
            <v>169265</v>
          </cell>
          <cell r="AO83">
            <v>1070000</v>
          </cell>
          <cell r="AP83">
            <v>1044717</v>
          </cell>
          <cell r="AQ83">
            <v>150000</v>
          </cell>
          <cell r="AR83">
            <v>157999</v>
          </cell>
          <cell r="AS83">
            <v>1220000</v>
          </cell>
          <cell r="AT83">
            <v>1202716</v>
          </cell>
          <cell r="AU83">
            <v>185000</v>
          </cell>
          <cell r="AV83">
            <v>196520</v>
          </cell>
          <cell r="AW83">
            <v>1405000</v>
          </cell>
          <cell r="AX83">
            <v>1399236</v>
          </cell>
          <cell r="AY83">
            <v>210000</v>
          </cell>
          <cell r="AZ83">
            <v>227449</v>
          </cell>
          <cell r="BA83">
            <v>545000</v>
          </cell>
          <cell r="BB83">
            <v>581968</v>
          </cell>
          <cell r="BC83">
            <v>1615000</v>
          </cell>
          <cell r="BD83">
            <v>1626685</v>
          </cell>
        </row>
        <row r="84">
          <cell r="A84">
            <v>84</v>
          </cell>
          <cell r="B84">
            <v>4</v>
          </cell>
          <cell r="C84" t="str">
            <v>Потери т/энергии в сетях</v>
          </cell>
          <cell r="D84" t="str">
            <v>тыс.Гкал</v>
          </cell>
          <cell r="E84">
            <v>5100</v>
          </cell>
          <cell r="F84">
            <v>3737</v>
          </cell>
          <cell r="G84">
            <v>4600</v>
          </cell>
          <cell r="H84">
            <v>3305</v>
          </cell>
          <cell r="I84">
            <v>9700</v>
          </cell>
          <cell r="J84">
            <v>7042</v>
          </cell>
          <cell r="K84">
            <v>4500</v>
          </cell>
          <cell r="L84">
            <v>3483</v>
          </cell>
          <cell r="M84">
            <v>14200</v>
          </cell>
          <cell r="N84">
            <v>10525</v>
          </cell>
          <cell r="O84">
            <v>3600</v>
          </cell>
          <cell r="P84">
            <v>3283</v>
          </cell>
          <cell r="Q84">
            <v>17800</v>
          </cell>
          <cell r="R84">
            <v>13808</v>
          </cell>
          <cell r="S84">
            <v>3300</v>
          </cell>
          <cell r="T84">
            <v>3962</v>
          </cell>
          <cell r="U84">
            <v>21100</v>
          </cell>
          <cell r="V84">
            <v>17770</v>
          </cell>
          <cell r="W84">
            <v>3000</v>
          </cell>
          <cell r="X84">
            <v>1758</v>
          </cell>
          <cell r="Y84">
            <v>9900</v>
          </cell>
          <cell r="Z84">
            <v>9003</v>
          </cell>
          <cell r="AA84">
            <v>24100</v>
          </cell>
          <cell r="AB84">
            <v>19528</v>
          </cell>
          <cell r="AC84">
            <v>2800</v>
          </cell>
          <cell r="AD84">
            <v>4686</v>
          </cell>
          <cell r="AE84">
            <v>26900</v>
          </cell>
          <cell r="AF84">
            <v>24214</v>
          </cell>
          <cell r="AG84">
            <v>2700</v>
          </cell>
          <cell r="AH84">
            <v>4817</v>
          </cell>
          <cell r="AI84">
            <v>29600</v>
          </cell>
          <cell r="AJ84">
            <v>29031</v>
          </cell>
          <cell r="AK84">
            <v>2800</v>
          </cell>
          <cell r="AL84">
            <v>3182</v>
          </cell>
          <cell r="AM84">
            <v>8300</v>
          </cell>
          <cell r="AN84">
            <v>12685</v>
          </cell>
          <cell r="AO84">
            <v>32400</v>
          </cell>
          <cell r="AP84">
            <v>32213</v>
          </cell>
          <cell r="AQ84">
            <v>4000</v>
          </cell>
          <cell r="AR84">
            <v>3154</v>
          </cell>
          <cell r="AS84">
            <v>36400</v>
          </cell>
          <cell r="AT84">
            <v>35367</v>
          </cell>
          <cell r="AU84">
            <v>5000</v>
          </cell>
          <cell r="AV84">
            <v>3731</v>
          </cell>
          <cell r="AW84">
            <v>41400</v>
          </cell>
          <cell r="AX84">
            <v>39098</v>
          </cell>
          <cell r="AY84">
            <v>6000</v>
          </cell>
          <cell r="AZ84">
            <v>4519</v>
          </cell>
          <cell r="BA84">
            <v>15000</v>
          </cell>
          <cell r="BB84">
            <v>11404</v>
          </cell>
          <cell r="BC84">
            <v>47400</v>
          </cell>
          <cell r="BD84">
            <v>43617</v>
          </cell>
        </row>
        <row r="85">
          <cell r="A85">
            <v>85</v>
          </cell>
          <cell r="C85" t="str">
            <v>То же %</v>
          </cell>
          <cell r="E85">
            <v>2.2666666666666666</v>
          </cell>
          <cell r="F85">
            <v>1.6299701659193608</v>
          </cell>
          <cell r="G85">
            <v>2.3958333333333335</v>
          </cell>
          <cell r="H85">
            <v>1.8190924902578103</v>
          </cell>
          <cell r="I85">
            <v>2.326139088729017</v>
          </cell>
          <cell r="J85">
            <v>1.7135821215129747</v>
          </cell>
          <cell r="K85">
            <v>2.5280898876404492</v>
          </cell>
          <cell r="L85">
            <v>1.9760917296901683</v>
          </cell>
          <cell r="M85">
            <v>2.3865546218487395</v>
          </cell>
          <cell r="N85">
            <v>1.7923771604318053</v>
          </cell>
          <cell r="O85">
            <v>2.4</v>
          </cell>
          <cell r="P85">
            <v>2.0388518339108939</v>
          </cell>
          <cell r="Q85">
            <v>2.3892617449664431</v>
          </cell>
          <cell r="R85">
            <v>1.8454193958817529</v>
          </cell>
          <cell r="S85">
            <v>3.3000000000000003</v>
          </cell>
          <cell r="T85">
            <v>3.7531734303360995</v>
          </cell>
          <cell r="U85">
            <v>2.4970414201183431</v>
          </cell>
          <cell r="V85">
            <v>2.0812958614187247</v>
          </cell>
          <cell r="W85">
            <v>6</v>
          </cell>
          <cell r="X85">
            <v>8.1174677933231756</v>
          </cell>
          <cell r="Y85">
            <v>3.3000000000000003</v>
          </cell>
          <cell r="Z85">
            <v>3.123406292607279</v>
          </cell>
          <cell r="AA85">
            <v>2.6927374301675977</v>
          </cell>
          <cell r="AB85">
            <v>2.2306191544482163</v>
          </cell>
          <cell r="AC85">
            <v>5.6000000000000005</v>
          </cell>
          <cell r="AD85">
            <v>9.6342441250848072</v>
          </cell>
          <cell r="AE85">
            <v>2.8465608465608465</v>
          </cell>
          <cell r="AF85">
            <v>2.6203047102503976</v>
          </cell>
          <cell r="AG85">
            <v>5.4</v>
          </cell>
          <cell r="AH85">
            <v>9.7846841356896199</v>
          </cell>
          <cell r="AI85">
            <v>2.9748743718592965</v>
          </cell>
          <cell r="AJ85">
            <v>2.9826747804681086</v>
          </cell>
          <cell r="AK85">
            <v>3.7333333333333338</v>
          </cell>
          <cell r="AL85">
            <v>4.456832315535884</v>
          </cell>
          <cell r="AM85">
            <v>4.7428571428571429</v>
          </cell>
          <cell r="AN85">
            <v>7.4941659527959112</v>
          </cell>
          <cell r="AO85">
            <v>3.02803738317757</v>
          </cell>
          <cell r="AP85">
            <v>3.0834187631674417</v>
          </cell>
          <cell r="AQ85">
            <v>2.666666666666667</v>
          </cell>
          <cell r="AR85">
            <v>1.9962151659187715</v>
          </cell>
          <cell r="AS85">
            <v>2.9836065573770489</v>
          </cell>
          <cell r="AT85">
            <v>2.9405944545511988</v>
          </cell>
          <cell r="AU85">
            <v>2.7027027027027026</v>
          </cell>
          <cell r="AV85">
            <v>1.8985345003053125</v>
          </cell>
          <cell r="AW85">
            <v>2.9466192170818504</v>
          </cell>
          <cell r="AX85">
            <v>2.7942391419317398</v>
          </cell>
          <cell r="AY85">
            <v>2.8571428571428572</v>
          </cell>
          <cell r="AZ85">
            <v>1.9868190231656326</v>
          </cell>
          <cell r="BA85">
            <v>2.7522935779816518</v>
          </cell>
          <cell r="BB85">
            <v>1.9595579138371868</v>
          </cell>
          <cell r="BC85">
            <v>2.9349845201238391</v>
          </cell>
          <cell r="BD85">
            <v>2.681342730768403</v>
          </cell>
        </row>
        <row r="86">
          <cell r="A86">
            <v>86</v>
          </cell>
          <cell r="C86" t="str">
            <v>% к предидущему году</v>
          </cell>
          <cell r="D86" t="str">
            <v>%</v>
          </cell>
        </row>
        <row r="87">
          <cell r="A87">
            <v>87</v>
          </cell>
          <cell r="B87">
            <v>5</v>
          </cell>
          <cell r="C87" t="str">
            <v>Полезный отпуск т/энергии</v>
          </cell>
          <cell r="D87" t="str">
            <v>тыс.Гкал</v>
          </cell>
          <cell r="E87">
            <v>219900</v>
          </cell>
          <cell r="F87">
            <v>225531</v>
          </cell>
          <cell r="G87">
            <v>187400</v>
          </cell>
          <cell r="H87">
            <v>178379</v>
          </cell>
          <cell r="I87">
            <v>407300</v>
          </cell>
          <cell r="J87">
            <v>403910</v>
          </cell>
          <cell r="K87">
            <v>173500</v>
          </cell>
          <cell r="L87">
            <v>172774</v>
          </cell>
          <cell r="M87">
            <v>580800</v>
          </cell>
          <cell r="N87">
            <v>576684</v>
          </cell>
          <cell r="O87">
            <v>146400</v>
          </cell>
          <cell r="P87">
            <v>157739</v>
          </cell>
          <cell r="Q87">
            <v>727200</v>
          </cell>
          <cell r="R87">
            <v>734423</v>
          </cell>
          <cell r="S87">
            <v>96700</v>
          </cell>
          <cell r="T87">
            <v>101602</v>
          </cell>
          <cell r="U87">
            <v>823900</v>
          </cell>
          <cell r="V87">
            <v>836025</v>
          </cell>
          <cell r="W87">
            <v>47000</v>
          </cell>
          <cell r="X87">
            <v>19899</v>
          </cell>
          <cell r="Y87">
            <v>290100</v>
          </cell>
          <cell r="Z87">
            <v>279240</v>
          </cell>
          <cell r="AA87">
            <v>870900</v>
          </cell>
          <cell r="AB87">
            <v>855924</v>
          </cell>
          <cell r="AC87">
            <v>47200</v>
          </cell>
          <cell r="AD87">
            <v>43953</v>
          </cell>
          <cell r="AE87">
            <v>918100</v>
          </cell>
          <cell r="AF87">
            <v>899877</v>
          </cell>
          <cell r="AG87">
            <v>47300</v>
          </cell>
          <cell r="AH87">
            <v>44413</v>
          </cell>
          <cell r="AI87">
            <v>965400</v>
          </cell>
          <cell r="AJ87">
            <v>944290</v>
          </cell>
          <cell r="AK87">
            <v>72200</v>
          </cell>
          <cell r="AL87">
            <v>68214</v>
          </cell>
          <cell r="AM87">
            <v>166700</v>
          </cell>
          <cell r="AN87">
            <v>156580</v>
          </cell>
          <cell r="AO87">
            <v>1037600</v>
          </cell>
          <cell r="AP87">
            <v>1012504</v>
          </cell>
          <cell r="AQ87">
            <v>146000</v>
          </cell>
          <cell r="AR87">
            <v>154845</v>
          </cell>
          <cell r="AS87">
            <v>1183600</v>
          </cell>
          <cell r="AT87">
            <v>1167349</v>
          </cell>
          <cell r="AU87">
            <v>180000</v>
          </cell>
          <cell r="AV87">
            <v>192789</v>
          </cell>
          <cell r="AW87">
            <v>1363600</v>
          </cell>
          <cell r="AX87">
            <v>1360138</v>
          </cell>
          <cell r="AY87">
            <v>204000</v>
          </cell>
          <cell r="AZ87">
            <v>222930</v>
          </cell>
          <cell r="BA87">
            <v>530000</v>
          </cell>
          <cell r="BB87">
            <v>570564</v>
          </cell>
          <cell r="BC87">
            <v>1567600</v>
          </cell>
          <cell r="BD87">
            <v>1583068</v>
          </cell>
        </row>
        <row r="88">
          <cell r="A88">
            <v>88</v>
          </cell>
          <cell r="C88" t="str">
            <v>% к предидущему году</v>
          </cell>
          <cell r="D88" t="str">
            <v>%</v>
          </cell>
        </row>
        <row r="89">
          <cell r="A89">
            <v>89</v>
          </cell>
          <cell r="B89">
            <v>6</v>
          </cell>
          <cell r="C89" t="str">
            <v>Отпуск пара</v>
          </cell>
          <cell r="D89" t="str">
            <v>Гкал</v>
          </cell>
          <cell r="F89">
            <v>227554</v>
          </cell>
          <cell r="H89">
            <v>180146</v>
          </cell>
          <cell r="J89">
            <v>407700</v>
          </cell>
          <cell r="L89">
            <v>174576</v>
          </cell>
          <cell r="M89">
            <v>0</v>
          </cell>
          <cell r="N89">
            <v>582276</v>
          </cell>
          <cell r="P89">
            <v>142285</v>
          </cell>
          <cell r="Q89">
            <v>0</v>
          </cell>
          <cell r="R89">
            <v>724561</v>
          </cell>
          <cell r="T89">
            <v>98852</v>
          </cell>
          <cell r="U89">
            <v>0</v>
          </cell>
          <cell r="V89">
            <v>823413</v>
          </cell>
          <cell r="X89">
            <v>21368</v>
          </cell>
          <cell r="Y89">
            <v>0</v>
          </cell>
          <cell r="Z89">
            <v>262505</v>
          </cell>
          <cell r="AA89">
            <v>0</v>
          </cell>
          <cell r="AB89">
            <v>844781</v>
          </cell>
          <cell r="AD89">
            <v>47908</v>
          </cell>
          <cell r="AE89">
            <v>0</v>
          </cell>
          <cell r="AF89">
            <v>892689</v>
          </cell>
          <cell r="AH89">
            <v>46916</v>
          </cell>
          <cell r="AI89">
            <v>0</v>
          </cell>
          <cell r="AJ89">
            <v>939605</v>
          </cell>
          <cell r="AL89">
            <v>70460</v>
          </cell>
          <cell r="AM89">
            <v>0</v>
          </cell>
          <cell r="AN89">
            <v>165284</v>
          </cell>
          <cell r="AO89">
            <v>0</v>
          </cell>
          <cell r="AP89">
            <v>1010065</v>
          </cell>
          <cell r="AS89">
            <v>0</v>
          </cell>
          <cell r="AT89">
            <v>1010065</v>
          </cell>
          <cell r="AW89">
            <v>0</v>
          </cell>
          <cell r="AX89">
            <v>1010065</v>
          </cell>
          <cell r="BA89">
            <v>0</v>
          </cell>
          <cell r="BB89">
            <v>0</v>
          </cell>
          <cell r="BC89">
            <v>0</v>
          </cell>
          <cell r="BD89">
            <v>1010065</v>
          </cell>
        </row>
        <row r="90">
          <cell r="A90">
            <v>90</v>
          </cell>
          <cell r="B90">
            <v>7</v>
          </cell>
          <cell r="C90" t="str">
            <v>Хим. обессоленная вода</v>
          </cell>
          <cell r="D90" t="str">
            <v>м.куб.</v>
          </cell>
          <cell r="F90">
            <v>194</v>
          </cell>
          <cell r="H90">
            <v>194</v>
          </cell>
          <cell r="I90">
            <v>0</v>
          </cell>
          <cell r="J90">
            <v>388</v>
          </cell>
          <cell r="L90">
            <v>170</v>
          </cell>
          <cell r="M90">
            <v>0</v>
          </cell>
          <cell r="N90">
            <v>558</v>
          </cell>
          <cell r="P90">
            <v>156</v>
          </cell>
          <cell r="Q90">
            <v>0</v>
          </cell>
          <cell r="R90">
            <v>714</v>
          </cell>
          <cell r="T90">
            <v>114</v>
          </cell>
          <cell r="U90">
            <v>0</v>
          </cell>
          <cell r="V90">
            <v>828</v>
          </cell>
          <cell r="X90">
            <v>84</v>
          </cell>
          <cell r="Y90">
            <v>0</v>
          </cell>
          <cell r="Z90">
            <v>354</v>
          </cell>
          <cell r="AA90">
            <v>0</v>
          </cell>
          <cell r="AB90">
            <v>912</v>
          </cell>
          <cell r="AD90">
            <v>153</v>
          </cell>
          <cell r="AE90">
            <v>0</v>
          </cell>
          <cell r="AF90">
            <v>1065</v>
          </cell>
          <cell r="AH90">
            <v>93</v>
          </cell>
          <cell r="AI90">
            <v>0</v>
          </cell>
          <cell r="AJ90">
            <v>1158</v>
          </cell>
          <cell r="AL90">
            <v>127</v>
          </cell>
          <cell r="AM90">
            <v>0</v>
          </cell>
          <cell r="AN90">
            <v>373</v>
          </cell>
          <cell r="AO90">
            <v>0</v>
          </cell>
          <cell r="AP90">
            <v>1285</v>
          </cell>
          <cell r="AR90">
            <v>181</v>
          </cell>
          <cell r="AS90">
            <v>0</v>
          </cell>
          <cell r="AT90">
            <v>1466</v>
          </cell>
          <cell r="AV90">
            <v>131</v>
          </cell>
          <cell r="AW90">
            <v>0</v>
          </cell>
          <cell r="AX90">
            <v>1597</v>
          </cell>
          <cell r="AZ90">
            <v>144</v>
          </cell>
          <cell r="BA90">
            <v>0</v>
          </cell>
          <cell r="BB90">
            <v>456</v>
          </cell>
          <cell r="BC90">
            <v>0</v>
          </cell>
          <cell r="BD90">
            <v>1741</v>
          </cell>
        </row>
        <row r="91">
          <cell r="A91">
            <v>91</v>
          </cell>
          <cell r="B91">
            <v>8</v>
          </cell>
          <cell r="C91" t="str">
            <v>Подпиточная вода</v>
          </cell>
          <cell r="D91" t="str">
            <v>тн.</v>
          </cell>
          <cell r="E91">
            <v>910680</v>
          </cell>
          <cell r="F91">
            <v>857207</v>
          </cell>
          <cell r="G91">
            <v>807380</v>
          </cell>
          <cell r="H91">
            <v>772688</v>
          </cell>
          <cell r="I91">
            <v>1718060</v>
          </cell>
          <cell r="J91">
            <v>1629895</v>
          </cell>
          <cell r="K91">
            <v>927240</v>
          </cell>
          <cell r="L91">
            <v>902893</v>
          </cell>
          <cell r="M91">
            <v>2645300</v>
          </cell>
          <cell r="N91">
            <v>2532788</v>
          </cell>
          <cell r="O91">
            <v>905900</v>
          </cell>
          <cell r="P91">
            <v>890602</v>
          </cell>
          <cell r="Q91">
            <v>3551200</v>
          </cell>
          <cell r="R91">
            <v>3423390</v>
          </cell>
          <cell r="S91">
            <v>794500</v>
          </cell>
          <cell r="T91">
            <v>785183</v>
          </cell>
          <cell r="U91">
            <v>4345700</v>
          </cell>
          <cell r="V91">
            <v>4208573</v>
          </cell>
          <cell r="W91">
            <v>398900</v>
          </cell>
          <cell r="X91">
            <v>262615</v>
          </cell>
          <cell r="Y91">
            <v>2099300</v>
          </cell>
          <cell r="Z91">
            <v>1938400</v>
          </cell>
          <cell r="AA91">
            <v>4744600</v>
          </cell>
          <cell r="AB91">
            <v>4471188</v>
          </cell>
          <cell r="AC91">
            <v>582900</v>
          </cell>
          <cell r="AD91">
            <v>530514</v>
          </cell>
          <cell r="AE91">
            <v>5327500</v>
          </cell>
          <cell r="AF91">
            <v>5001702</v>
          </cell>
          <cell r="AG91">
            <v>574600</v>
          </cell>
          <cell r="AH91">
            <v>507234</v>
          </cell>
          <cell r="AI91">
            <v>5902100</v>
          </cell>
          <cell r="AJ91">
            <v>5508936</v>
          </cell>
          <cell r="AK91">
            <v>703400</v>
          </cell>
          <cell r="AL91">
            <v>649450</v>
          </cell>
          <cell r="AM91">
            <v>1860900</v>
          </cell>
          <cell r="AN91">
            <v>1687198</v>
          </cell>
          <cell r="AO91">
            <v>6605500</v>
          </cell>
          <cell r="AP91">
            <v>6158386</v>
          </cell>
          <cell r="AQ91">
            <v>879800</v>
          </cell>
          <cell r="AR91">
            <v>818177</v>
          </cell>
          <cell r="AS91">
            <v>7485300</v>
          </cell>
          <cell r="AT91">
            <v>6976563</v>
          </cell>
          <cell r="AU91">
            <v>886500</v>
          </cell>
          <cell r="AV91">
            <v>780536</v>
          </cell>
          <cell r="AW91">
            <v>8371800</v>
          </cell>
          <cell r="AX91">
            <v>7757099</v>
          </cell>
          <cell r="AY91">
            <v>878200</v>
          </cell>
          <cell r="AZ91">
            <v>789635</v>
          </cell>
          <cell r="BA91">
            <v>2644500</v>
          </cell>
          <cell r="BB91">
            <v>2388348</v>
          </cell>
          <cell r="BC91">
            <v>9250000</v>
          </cell>
          <cell r="BD91">
            <v>8546734</v>
          </cell>
        </row>
        <row r="92">
          <cell r="A92">
            <v>92</v>
          </cell>
          <cell r="B92" t="str">
            <v>IV</v>
          </cell>
          <cell r="C92" t="str">
            <v>Расход условного топлива</v>
          </cell>
        </row>
        <row r="93">
          <cell r="A93">
            <v>93</v>
          </cell>
          <cell r="B93">
            <v>1</v>
          </cell>
          <cell r="C93" t="str">
            <v>Всего условного топлива</v>
          </cell>
          <cell r="D93" t="str">
            <v>т.у.т.</v>
          </cell>
          <cell r="E93">
            <v>57200</v>
          </cell>
          <cell r="F93">
            <v>55247</v>
          </cell>
          <cell r="G93">
            <v>49000</v>
          </cell>
          <cell r="H93">
            <v>44783</v>
          </cell>
          <cell r="I93">
            <v>106200</v>
          </cell>
          <cell r="J93">
            <v>100030</v>
          </cell>
          <cell r="K93">
            <v>45100</v>
          </cell>
          <cell r="L93">
            <v>45724</v>
          </cell>
          <cell r="M93">
            <v>151300</v>
          </cell>
          <cell r="N93">
            <v>145754</v>
          </cell>
          <cell r="O93">
            <v>37700</v>
          </cell>
          <cell r="P93">
            <v>40534</v>
          </cell>
          <cell r="Q93">
            <v>189000</v>
          </cell>
          <cell r="R93">
            <v>186288</v>
          </cell>
          <cell r="S93">
            <v>27100</v>
          </cell>
          <cell r="T93">
            <v>26942</v>
          </cell>
          <cell r="U93">
            <v>216100</v>
          </cell>
          <cell r="V93">
            <v>213230</v>
          </cell>
          <cell r="W93">
            <v>15600</v>
          </cell>
          <cell r="X93">
            <v>8694</v>
          </cell>
          <cell r="Y93">
            <v>80400</v>
          </cell>
          <cell r="Z93">
            <v>76170</v>
          </cell>
          <cell r="AA93">
            <v>231700</v>
          </cell>
          <cell r="AB93">
            <v>221924</v>
          </cell>
          <cell r="AC93">
            <v>15400</v>
          </cell>
          <cell r="AD93">
            <v>13539</v>
          </cell>
          <cell r="AE93">
            <v>247100</v>
          </cell>
          <cell r="AF93">
            <v>235463</v>
          </cell>
          <cell r="AG93">
            <v>15400</v>
          </cell>
          <cell r="AH93">
            <v>14210</v>
          </cell>
          <cell r="AI93">
            <v>262500</v>
          </cell>
          <cell r="AJ93">
            <v>249673</v>
          </cell>
          <cell r="AK93">
            <v>24100</v>
          </cell>
          <cell r="AL93">
            <v>17314</v>
          </cell>
          <cell r="AM93">
            <v>54900</v>
          </cell>
          <cell r="AN93">
            <v>45063</v>
          </cell>
          <cell r="AO93">
            <v>286600</v>
          </cell>
          <cell r="AP93">
            <v>266987</v>
          </cell>
          <cell r="AQ93">
            <v>34400</v>
          </cell>
          <cell r="AR93">
            <v>38197</v>
          </cell>
          <cell r="AS93">
            <v>321000</v>
          </cell>
          <cell r="AT93">
            <v>305184</v>
          </cell>
          <cell r="AU93">
            <v>39900</v>
          </cell>
          <cell r="AV93">
            <v>46874</v>
          </cell>
          <cell r="AW93">
            <v>360900</v>
          </cell>
          <cell r="AX93">
            <v>352058</v>
          </cell>
          <cell r="AY93">
            <v>44100</v>
          </cell>
          <cell r="AZ93">
            <v>55288</v>
          </cell>
          <cell r="BA93">
            <v>118400</v>
          </cell>
          <cell r="BB93">
            <v>140359</v>
          </cell>
          <cell r="BC93">
            <v>405000</v>
          </cell>
          <cell r="BD93">
            <v>407346</v>
          </cell>
        </row>
        <row r="94">
          <cell r="A94">
            <v>94</v>
          </cell>
          <cell r="C94" t="str">
            <v>% к предидущему году</v>
          </cell>
          <cell r="D94" t="str">
            <v>%</v>
          </cell>
        </row>
        <row r="95">
          <cell r="A95">
            <v>95</v>
          </cell>
          <cell r="B95" t="str">
            <v>1.1</v>
          </cell>
          <cell r="C95" t="str">
            <v>в т.ч. на э/энергию</v>
          </cell>
          <cell r="D95" t="str">
            <v>т.у.т.</v>
          </cell>
          <cell r="E95">
            <v>27100</v>
          </cell>
          <cell r="F95">
            <v>28145</v>
          </cell>
          <cell r="G95">
            <v>23500</v>
          </cell>
          <cell r="H95">
            <v>22731</v>
          </cell>
          <cell r="I95">
            <v>50600</v>
          </cell>
          <cell r="J95">
            <v>50876</v>
          </cell>
          <cell r="K95">
            <v>21500</v>
          </cell>
          <cell r="L95">
            <v>23486</v>
          </cell>
          <cell r="M95">
            <v>72100</v>
          </cell>
          <cell r="N95">
            <v>74362</v>
          </cell>
          <cell r="O95">
            <v>17800</v>
          </cell>
          <cell r="P95">
            <v>18813</v>
          </cell>
          <cell r="Q95">
            <v>89900</v>
          </cell>
          <cell r="R95">
            <v>93175</v>
          </cell>
          <cell r="S95">
            <v>13800</v>
          </cell>
          <cell r="T95">
            <v>13166</v>
          </cell>
          <cell r="U95">
            <v>103700</v>
          </cell>
          <cell r="V95">
            <v>106341</v>
          </cell>
          <cell r="W95">
            <v>8800</v>
          </cell>
          <cell r="X95">
            <v>5852</v>
          </cell>
          <cell r="Y95">
            <v>40400</v>
          </cell>
          <cell r="Z95">
            <v>37831</v>
          </cell>
          <cell r="AA95">
            <v>112500</v>
          </cell>
          <cell r="AB95">
            <v>112193</v>
          </cell>
          <cell r="AC95">
            <v>7800</v>
          </cell>
          <cell r="AD95">
            <v>6620</v>
          </cell>
          <cell r="AE95">
            <v>120300</v>
          </cell>
          <cell r="AF95">
            <v>118813</v>
          </cell>
          <cell r="AG95">
            <v>7800</v>
          </cell>
          <cell r="AH95">
            <v>7039</v>
          </cell>
          <cell r="AI95">
            <v>128100</v>
          </cell>
          <cell r="AJ95">
            <v>125852</v>
          </cell>
          <cell r="AK95">
            <v>12800</v>
          </cell>
          <cell r="AL95">
            <v>8005</v>
          </cell>
          <cell r="AM95">
            <v>28400</v>
          </cell>
          <cell r="AN95">
            <v>21664</v>
          </cell>
          <cell r="AO95">
            <v>140900</v>
          </cell>
          <cell r="AP95">
            <v>133857</v>
          </cell>
          <cell r="AQ95">
            <v>15200</v>
          </cell>
          <cell r="AR95">
            <v>19171</v>
          </cell>
          <cell r="AS95">
            <v>156100</v>
          </cell>
          <cell r="AT95">
            <v>153028</v>
          </cell>
          <cell r="AU95">
            <v>16600</v>
          </cell>
          <cell r="AV95">
            <v>22692</v>
          </cell>
          <cell r="AW95">
            <v>172700</v>
          </cell>
          <cell r="AX95">
            <v>175720</v>
          </cell>
          <cell r="AY95">
            <v>17700</v>
          </cell>
          <cell r="AZ95">
            <v>27516</v>
          </cell>
          <cell r="BA95">
            <v>49500</v>
          </cell>
          <cell r="BB95">
            <v>69379</v>
          </cell>
          <cell r="BC95">
            <v>190400</v>
          </cell>
          <cell r="BD95">
            <v>203236</v>
          </cell>
        </row>
        <row r="96">
          <cell r="A96">
            <v>96</v>
          </cell>
          <cell r="B96" t="str">
            <v>1.2</v>
          </cell>
          <cell r="C96" t="str">
            <v>на т/энергию</v>
          </cell>
          <cell r="D96" t="str">
            <v>-//-</v>
          </cell>
          <cell r="E96">
            <v>30100</v>
          </cell>
          <cell r="F96">
            <v>27102</v>
          </cell>
          <cell r="G96">
            <v>25500</v>
          </cell>
          <cell r="H96">
            <v>22052</v>
          </cell>
          <cell r="I96">
            <v>55600</v>
          </cell>
          <cell r="J96">
            <v>49154</v>
          </cell>
          <cell r="K96">
            <v>23600</v>
          </cell>
          <cell r="L96">
            <v>22238</v>
          </cell>
          <cell r="M96">
            <v>79200</v>
          </cell>
          <cell r="N96">
            <v>71392</v>
          </cell>
          <cell r="O96">
            <v>19900</v>
          </cell>
          <cell r="P96">
            <v>21721</v>
          </cell>
          <cell r="Q96">
            <v>99100</v>
          </cell>
          <cell r="R96">
            <v>93113</v>
          </cell>
          <cell r="S96">
            <v>13300</v>
          </cell>
          <cell r="T96">
            <v>13776</v>
          </cell>
          <cell r="U96">
            <v>112400</v>
          </cell>
          <cell r="V96">
            <v>106889</v>
          </cell>
          <cell r="W96">
            <v>6800</v>
          </cell>
          <cell r="X96">
            <v>2842</v>
          </cell>
          <cell r="Y96">
            <v>40000</v>
          </cell>
          <cell r="Z96">
            <v>38339</v>
          </cell>
          <cell r="AA96">
            <v>119200</v>
          </cell>
          <cell r="AB96">
            <v>109731</v>
          </cell>
          <cell r="AC96">
            <v>7600</v>
          </cell>
          <cell r="AD96">
            <v>6919</v>
          </cell>
          <cell r="AE96">
            <v>126800</v>
          </cell>
          <cell r="AF96">
            <v>116650</v>
          </cell>
          <cell r="AG96">
            <v>7600</v>
          </cell>
          <cell r="AH96">
            <v>7171</v>
          </cell>
          <cell r="AI96">
            <v>134400</v>
          </cell>
          <cell r="AJ96">
            <v>123821</v>
          </cell>
          <cell r="AK96">
            <v>11300</v>
          </cell>
          <cell r="AL96">
            <v>9309</v>
          </cell>
          <cell r="AM96">
            <v>26500</v>
          </cell>
          <cell r="AN96">
            <v>23399</v>
          </cell>
          <cell r="AO96">
            <v>145700</v>
          </cell>
          <cell r="AP96">
            <v>133130</v>
          </cell>
          <cell r="AQ96">
            <v>19200</v>
          </cell>
          <cell r="AR96">
            <v>19026</v>
          </cell>
          <cell r="AS96">
            <v>164900</v>
          </cell>
          <cell r="AT96">
            <v>152156</v>
          </cell>
          <cell r="AU96">
            <v>23300</v>
          </cell>
          <cell r="AV96">
            <v>24182</v>
          </cell>
          <cell r="AW96">
            <v>188200</v>
          </cell>
          <cell r="AX96">
            <v>176338</v>
          </cell>
          <cell r="AY96">
            <v>26400</v>
          </cell>
          <cell r="AZ96">
            <v>27772</v>
          </cell>
          <cell r="BA96">
            <v>68900</v>
          </cell>
          <cell r="BB96">
            <v>70980</v>
          </cell>
          <cell r="BC96">
            <v>214600</v>
          </cell>
          <cell r="BD96">
            <v>204110</v>
          </cell>
        </row>
        <row r="97">
          <cell r="A97">
            <v>97</v>
          </cell>
          <cell r="B97">
            <v>2</v>
          </cell>
          <cell r="C97" t="str">
            <v>Из них: мазут всего</v>
          </cell>
          <cell r="D97" t="str">
            <v>т.у.т.</v>
          </cell>
          <cell r="E97">
            <v>50800</v>
          </cell>
          <cell r="F97">
            <v>20768</v>
          </cell>
          <cell r="G97">
            <v>43300</v>
          </cell>
          <cell r="H97">
            <v>17451</v>
          </cell>
          <cell r="I97">
            <v>94100</v>
          </cell>
          <cell r="J97">
            <v>38219</v>
          </cell>
          <cell r="K97">
            <v>31200</v>
          </cell>
          <cell r="L97">
            <v>22206</v>
          </cell>
          <cell r="M97">
            <v>125300</v>
          </cell>
          <cell r="N97">
            <v>60425</v>
          </cell>
          <cell r="O97">
            <v>30200</v>
          </cell>
          <cell r="P97">
            <v>15827</v>
          </cell>
          <cell r="Q97">
            <v>155500</v>
          </cell>
          <cell r="R97">
            <v>76252</v>
          </cell>
          <cell r="S97">
            <v>21700</v>
          </cell>
          <cell r="T97">
            <v>7498</v>
          </cell>
          <cell r="U97">
            <v>177200</v>
          </cell>
          <cell r="V97">
            <v>83750</v>
          </cell>
          <cell r="W97">
            <v>12400</v>
          </cell>
          <cell r="X97">
            <v>2480</v>
          </cell>
          <cell r="Y97">
            <v>64300</v>
          </cell>
          <cell r="Z97">
            <v>25805</v>
          </cell>
          <cell r="AA97">
            <v>189600</v>
          </cell>
          <cell r="AB97">
            <v>86230</v>
          </cell>
          <cell r="AC97">
            <v>0</v>
          </cell>
          <cell r="AD97">
            <v>2815</v>
          </cell>
          <cell r="AE97">
            <v>189600</v>
          </cell>
          <cell r="AF97">
            <v>89045</v>
          </cell>
          <cell r="AG97">
            <v>0</v>
          </cell>
          <cell r="AH97">
            <v>3139</v>
          </cell>
          <cell r="AI97">
            <v>189600</v>
          </cell>
          <cell r="AJ97">
            <v>92184</v>
          </cell>
          <cell r="AK97">
            <v>15700</v>
          </cell>
          <cell r="AL97">
            <v>5178</v>
          </cell>
          <cell r="AM97">
            <v>15700</v>
          </cell>
          <cell r="AN97">
            <v>11132</v>
          </cell>
          <cell r="AO97">
            <v>205300</v>
          </cell>
          <cell r="AP97">
            <v>97362</v>
          </cell>
          <cell r="AQ97">
            <v>10320</v>
          </cell>
          <cell r="AR97">
            <v>15941</v>
          </cell>
          <cell r="AS97">
            <v>215620</v>
          </cell>
          <cell r="AT97">
            <v>113303</v>
          </cell>
          <cell r="AU97">
            <v>13965</v>
          </cell>
          <cell r="AV97">
            <v>8521</v>
          </cell>
          <cell r="AW97">
            <v>229585</v>
          </cell>
          <cell r="AX97">
            <v>121824</v>
          </cell>
          <cell r="AY97">
            <v>15435</v>
          </cell>
          <cell r="AZ97">
            <v>5935</v>
          </cell>
          <cell r="BA97">
            <v>39720</v>
          </cell>
          <cell r="BB97">
            <v>30397</v>
          </cell>
          <cell r="BC97">
            <v>245020</v>
          </cell>
          <cell r="BD97">
            <v>127759</v>
          </cell>
        </row>
        <row r="98">
          <cell r="A98">
            <v>98</v>
          </cell>
          <cell r="C98" t="str">
            <v>% к предидущему году</v>
          </cell>
          <cell r="D98" t="str">
            <v>%</v>
          </cell>
        </row>
        <row r="99">
          <cell r="A99">
            <v>99</v>
          </cell>
          <cell r="B99" t="str">
            <v>2.1</v>
          </cell>
          <cell r="C99" t="str">
            <v>на электроэнергию</v>
          </cell>
          <cell r="D99" t="str">
            <v>т.у.т.</v>
          </cell>
          <cell r="E99">
            <v>24400</v>
          </cell>
          <cell r="F99">
            <v>10580</v>
          </cell>
          <cell r="G99">
            <v>21100</v>
          </cell>
          <cell r="H99">
            <v>8858</v>
          </cell>
          <cell r="I99">
            <v>45500</v>
          </cell>
          <cell r="J99">
            <v>19438</v>
          </cell>
          <cell r="K99">
            <v>15000</v>
          </cell>
          <cell r="L99">
            <v>11406</v>
          </cell>
          <cell r="M99">
            <v>60500</v>
          </cell>
          <cell r="N99">
            <v>30844</v>
          </cell>
          <cell r="O99">
            <v>14200</v>
          </cell>
          <cell r="P99">
            <v>7346</v>
          </cell>
          <cell r="Q99">
            <v>74700</v>
          </cell>
          <cell r="R99">
            <v>38190</v>
          </cell>
          <cell r="S99">
            <v>11100</v>
          </cell>
          <cell r="T99">
            <v>3664</v>
          </cell>
          <cell r="U99">
            <v>85800</v>
          </cell>
          <cell r="V99">
            <v>41854</v>
          </cell>
          <cell r="W99">
            <v>7000</v>
          </cell>
          <cell r="X99">
            <v>1669</v>
          </cell>
          <cell r="Y99">
            <v>32300</v>
          </cell>
          <cell r="Z99">
            <v>12679</v>
          </cell>
          <cell r="AA99">
            <v>92800</v>
          </cell>
          <cell r="AB99">
            <v>43523</v>
          </cell>
          <cell r="AC99">
            <v>0</v>
          </cell>
          <cell r="AD99">
            <v>1376</v>
          </cell>
          <cell r="AE99">
            <v>92800</v>
          </cell>
          <cell r="AF99">
            <v>44899</v>
          </cell>
          <cell r="AG99">
            <v>0</v>
          </cell>
          <cell r="AH99">
            <v>1555</v>
          </cell>
          <cell r="AI99">
            <v>92800</v>
          </cell>
          <cell r="AJ99">
            <v>46454</v>
          </cell>
          <cell r="AK99">
            <v>8400</v>
          </cell>
          <cell r="AL99">
            <v>2394</v>
          </cell>
          <cell r="AM99">
            <v>8400</v>
          </cell>
          <cell r="AN99">
            <v>5325</v>
          </cell>
          <cell r="AO99">
            <v>101200</v>
          </cell>
          <cell r="AP99">
            <v>48848</v>
          </cell>
          <cell r="AQ99">
            <v>4560</v>
          </cell>
          <cell r="AR99">
            <v>8001</v>
          </cell>
          <cell r="AS99">
            <v>105760</v>
          </cell>
          <cell r="AT99">
            <v>56849</v>
          </cell>
          <cell r="AU99">
            <v>5810</v>
          </cell>
          <cell r="AV99">
            <v>4125</v>
          </cell>
          <cell r="AW99">
            <v>111570</v>
          </cell>
          <cell r="AX99">
            <v>60974</v>
          </cell>
          <cell r="AY99">
            <v>6195</v>
          </cell>
          <cell r="AZ99">
            <v>2954</v>
          </cell>
          <cell r="BA99">
            <v>16565</v>
          </cell>
          <cell r="BB99">
            <v>15080</v>
          </cell>
          <cell r="BC99">
            <v>117765</v>
          </cell>
          <cell r="BD99">
            <v>63928</v>
          </cell>
        </row>
        <row r="100">
          <cell r="A100">
            <v>100</v>
          </cell>
          <cell r="B100" t="str">
            <v>2.2</v>
          </cell>
          <cell r="C100" t="str">
            <v>на теплоэнергию</v>
          </cell>
          <cell r="D100" t="str">
            <v>-//-</v>
          </cell>
          <cell r="E100">
            <v>26400</v>
          </cell>
          <cell r="F100">
            <v>10188</v>
          </cell>
          <cell r="G100">
            <v>22200</v>
          </cell>
          <cell r="H100">
            <v>8593</v>
          </cell>
          <cell r="I100">
            <v>48600</v>
          </cell>
          <cell r="J100">
            <v>18781</v>
          </cell>
          <cell r="K100">
            <v>16200</v>
          </cell>
          <cell r="L100">
            <v>10800</v>
          </cell>
          <cell r="M100">
            <v>64800</v>
          </cell>
          <cell r="N100">
            <v>29581</v>
          </cell>
          <cell r="O100">
            <v>16000</v>
          </cell>
          <cell r="P100">
            <v>8481</v>
          </cell>
          <cell r="Q100">
            <v>80800</v>
          </cell>
          <cell r="R100">
            <v>38062</v>
          </cell>
          <cell r="S100">
            <v>10600</v>
          </cell>
          <cell r="T100">
            <v>3834</v>
          </cell>
          <cell r="U100">
            <v>91400</v>
          </cell>
          <cell r="V100">
            <v>41896</v>
          </cell>
          <cell r="W100">
            <v>5400</v>
          </cell>
          <cell r="X100">
            <v>811</v>
          </cell>
          <cell r="Y100">
            <v>32000</v>
          </cell>
          <cell r="Z100">
            <v>13126</v>
          </cell>
          <cell r="AA100">
            <v>96800</v>
          </cell>
          <cell r="AB100">
            <v>42707</v>
          </cell>
          <cell r="AC100">
            <v>0</v>
          </cell>
          <cell r="AD100">
            <v>1439</v>
          </cell>
          <cell r="AE100">
            <v>96800</v>
          </cell>
          <cell r="AF100">
            <v>44146</v>
          </cell>
          <cell r="AG100">
            <v>0</v>
          </cell>
          <cell r="AH100">
            <v>1584</v>
          </cell>
          <cell r="AI100">
            <v>96800</v>
          </cell>
          <cell r="AJ100">
            <v>45730</v>
          </cell>
          <cell r="AK100">
            <v>7300</v>
          </cell>
          <cell r="AL100">
            <v>2784</v>
          </cell>
          <cell r="AM100">
            <v>7300</v>
          </cell>
          <cell r="AN100">
            <v>5807</v>
          </cell>
          <cell r="AO100">
            <v>104100</v>
          </cell>
          <cell r="AP100">
            <v>48514</v>
          </cell>
          <cell r="AQ100">
            <v>5760</v>
          </cell>
          <cell r="AR100">
            <v>7940</v>
          </cell>
          <cell r="AS100">
            <v>109860</v>
          </cell>
          <cell r="AT100">
            <v>56454</v>
          </cell>
          <cell r="AU100">
            <v>8155</v>
          </cell>
          <cell r="AV100">
            <v>4396</v>
          </cell>
          <cell r="AW100">
            <v>118015</v>
          </cell>
          <cell r="AX100">
            <v>60850</v>
          </cell>
          <cell r="AY100">
            <v>9240</v>
          </cell>
          <cell r="AZ100">
            <v>2981</v>
          </cell>
          <cell r="BA100">
            <v>23155</v>
          </cell>
          <cell r="BB100">
            <v>15317</v>
          </cell>
          <cell r="BC100">
            <v>127255</v>
          </cell>
          <cell r="BD100">
            <v>63831</v>
          </cell>
        </row>
        <row r="101">
          <cell r="A101">
            <v>101</v>
          </cell>
          <cell r="B101">
            <v>3</v>
          </cell>
          <cell r="C101" t="str">
            <v>газ всего</v>
          </cell>
          <cell r="D101" t="str">
            <v>т.у.т.</v>
          </cell>
          <cell r="E101">
            <v>6400</v>
          </cell>
          <cell r="F101">
            <v>34479</v>
          </cell>
          <cell r="G101">
            <v>5700</v>
          </cell>
          <cell r="H101">
            <v>27332</v>
          </cell>
          <cell r="I101">
            <v>12100</v>
          </cell>
          <cell r="J101">
            <v>61811</v>
          </cell>
          <cell r="K101">
            <v>13900</v>
          </cell>
          <cell r="L101">
            <v>23518</v>
          </cell>
          <cell r="M101">
            <v>26000</v>
          </cell>
          <cell r="N101">
            <v>85329</v>
          </cell>
          <cell r="O101">
            <v>7500</v>
          </cell>
          <cell r="P101">
            <v>24707</v>
          </cell>
          <cell r="Q101">
            <v>33500</v>
          </cell>
          <cell r="R101">
            <v>110036</v>
          </cell>
          <cell r="S101">
            <v>5400</v>
          </cell>
          <cell r="T101">
            <v>19444</v>
          </cell>
          <cell r="U101">
            <v>38900</v>
          </cell>
          <cell r="V101">
            <v>129480</v>
          </cell>
          <cell r="W101">
            <v>3200</v>
          </cell>
          <cell r="X101">
            <v>6214</v>
          </cell>
          <cell r="Y101">
            <v>16100</v>
          </cell>
          <cell r="Z101">
            <v>50365</v>
          </cell>
          <cell r="AA101">
            <v>42100</v>
          </cell>
          <cell r="AB101">
            <v>135694</v>
          </cell>
          <cell r="AC101">
            <v>15400</v>
          </cell>
          <cell r="AD101">
            <v>10724</v>
          </cell>
          <cell r="AE101">
            <v>57500</v>
          </cell>
          <cell r="AF101">
            <v>146418</v>
          </cell>
          <cell r="AG101">
            <v>15400</v>
          </cell>
          <cell r="AH101">
            <v>11071</v>
          </cell>
          <cell r="AI101">
            <v>72900</v>
          </cell>
          <cell r="AJ101">
            <v>157489</v>
          </cell>
          <cell r="AK101">
            <v>8400</v>
          </cell>
          <cell r="AL101">
            <v>12136</v>
          </cell>
          <cell r="AM101">
            <v>39200</v>
          </cell>
          <cell r="AN101">
            <v>33931</v>
          </cell>
          <cell r="AO101">
            <v>81300</v>
          </cell>
          <cell r="AP101">
            <v>169625</v>
          </cell>
          <cell r="AQ101">
            <v>24080</v>
          </cell>
          <cell r="AR101">
            <v>22256</v>
          </cell>
          <cell r="AS101">
            <v>105380</v>
          </cell>
          <cell r="AT101">
            <v>191881</v>
          </cell>
          <cell r="AU101">
            <v>25935</v>
          </cell>
          <cell r="AV101">
            <v>38353</v>
          </cell>
          <cell r="AW101">
            <v>131315</v>
          </cell>
          <cell r="AX101">
            <v>230234</v>
          </cell>
          <cell r="AY101">
            <v>28665</v>
          </cell>
          <cell r="AZ101">
            <v>49353</v>
          </cell>
          <cell r="BA101">
            <v>78680</v>
          </cell>
          <cell r="BB101">
            <v>109962</v>
          </cell>
          <cell r="BC101">
            <v>159980</v>
          </cell>
          <cell r="BD101">
            <v>279587</v>
          </cell>
        </row>
        <row r="102">
          <cell r="A102">
            <v>102</v>
          </cell>
          <cell r="C102" t="str">
            <v>% к предидущему году</v>
          </cell>
          <cell r="D102" t="str">
            <v>%</v>
          </cell>
        </row>
        <row r="103">
          <cell r="A103">
            <v>103</v>
          </cell>
          <cell r="B103" t="str">
            <v>3.1</v>
          </cell>
          <cell r="C103" t="str">
            <v>на электроэнергию</v>
          </cell>
          <cell r="D103" t="str">
            <v>т.у.т.</v>
          </cell>
          <cell r="E103">
            <v>2700</v>
          </cell>
          <cell r="F103">
            <v>17565</v>
          </cell>
          <cell r="G103">
            <v>2400</v>
          </cell>
          <cell r="H103">
            <v>13873</v>
          </cell>
          <cell r="I103">
            <v>5100</v>
          </cell>
          <cell r="J103">
            <v>31438</v>
          </cell>
          <cell r="K103">
            <v>6500</v>
          </cell>
          <cell r="L103">
            <v>12080</v>
          </cell>
          <cell r="M103">
            <v>11600</v>
          </cell>
          <cell r="N103">
            <v>43518</v>
          </cell>
          <cell r="O103">
            <v>3600</v>
          </cell>
          <cell r="P103">
            <v>11467</v>
          </cell>
          <cell r="Q103">
            <v>15200</v>
          </cell>
          <cell r="R103">
            <v>54985</v>
          </cell>
          <cell r="S103">
            <v>2700</v>
          </cell>
          <cell r="T103">
            <v>9502</v>
          </cell>
          <cell r="U103">
            <v>17900</v>
          </cell>
          <cell r="V103">
            <v>64487</v>
          </cell>
          <cell r="W103">
            <v>1800</v>
          </cell>
          <cell r="X103">
            <v>4183</v>
          </cell>
          <cell r="Y103">
            <v>8100</v>
          </cell>
          <cell r="Z103">
            <v>25152</v>
          </cell>
          <cell r="AA103">
            <v>19700</v>
          </cell>
          <cell r="AB103">
            <v>68670</v>
          </cell>
          <cell r="AC103">
            <v>7800</v>
          </cell>
          <cell r="AD103">
            <v>5244</v>
          </cell>
          <cell r="AE103">
            <v>27500</v>
          </cell>
          <cell r="AF103">
            <v>73914</v>
          </cell>
          <cell r="AG103">
            <v>7800</v>
          </cell>
          <cell r="AH103">
            <v>5484</v>
          </cell>
          <cell r="AI103">
            <v>35300</v>
          </cell>
          <cell r="AJ103">
            <v>79398</v>
          </cell>
          <cell r="AK103">
            <v>4400</v>
          </cell>
          <cell r="AL103">
            <v>5611</v>
          </cell>
          <cell r="AM103">
            <v>20000</v>
          </cell>
          <cell r="AN103">
            <v>16339</v>
          </cell>
          <cell r="AO103">
            <v>39700</v>
          </cell>
          <cell r="AP103">
            <v>85009</v>
          </cell>
          <cell r="AQ103">
            <v>10640</v>
          </cell>
          <cell r="AR103">
            <v>11170</v>
          </cell>
          <cell r="AS103">
            <v>50340</v>
          </cell>
          <cell r="AT103">
            <v>96179</v>
          </cell>
          <cell r="AU103">
            <v>10790</v>
          </cell>
          <cell r="AV103">
            <v>18567</v>
          </cell>
          <cell r="AW103">
            <v>61130</v>
          </cell>
          <cell r="AX103">
            <v>114746</v>
          </cell>
          <cell r="AY103">
            <v>11505</v>
          </cell>
          <cell r="AZ103">
            <v>24562</v>
          </cell>
          <cell r="BA103">
            <v>32935</v>
          </cell>
          <cell r="BB103">
            <v>54299</v>
          </cell>
          <cell r="BC103">
            <v>72635</v>
          </cell>
          <cell r="BD103">
            <v>139308</v>
          </cell>
        </row>
        <row r="104">
          <cell r="A104">
            <v>104</v>
          </cell>
          <cell r="B104" t="str">
            <v>3.2</v>
          </cell>
          <cell r="C104" t="str">
            <v>на теплоэнергию</v>
          </cell>
          <cell r="D104" t="str">
            <v>-//-</v>
          </cell>
          <cell r="E104">
            <v>3700</v>
          </cell>
          <cell r="F104">
            <v>16914</v>
          </cell>
          <cell r="G104">
            <v>3300</v>
          </cell>
          <cell r="H104">
            <v>13459</v>
          </cell>
          <cell r="I104">
            <v>7000</v>
          </cell>
          <cell r="J104">
            <v>30373</v>
          </cell>
          <cell r="K104">
            <v>7400</v>
          </cell>
          <cell r="L104">
            <v>11438</v>
          </cell>
          <cell r="M104">
            <v>14400</v>
          </cell>
          <cell r="N104">
            <v>41811</v>
          </cell>
          <cell r="O104">
            <v>3900</v>
          </cell>
          <cell r="P104">
            <v>13240</v>
          </cell>
          <cell r="Q104">
            <v>18300</v>
          </cell>
          <cell r="R104">
            <v>55051</v>
          </cell>
          <cell r="S104">
            <v>2700</v>
          </cell>
          <cell r="T104">
            <v>9942</v>
          </cell>
          <cell r="U104">
            <v>21000</v>
          </cell>
          <cell r="V104">
            <v>64993</v>
          </cell>
          <cell r="W104">
            <v>1400</v>
          </cell>
          <cell r="X104">
            <v>2031</v>
          </cell>
          <cell r="Y104">
            <v>8000</v>
          </cell>
          <cell r="Z104">
            <v>25213</v>
          </cell>
          <cell r="AA104">
            <v>22400</v>
          </cell>
          <cell r="AB104">
            <v>67024</v>
          </cell>
          <cell r="AC104">
            <v>7600</v>
          </cell>
          <cell r="AD104">
            <v>5480</v>
          </cell>
          <cell r="AE104">
            <v>30000</v>
          </cell>
          <cell r="AF104">
            <v>72504</v>
          </cell>
          <cell r="AG104">
            <v>7600</v>
          </cell>
          <cell r="AH104">
            <v>5587</v>
          </cell>
          <cell r="AI104">
            <v>37600</v>
          </cell>
          <cell r="AJ104">
            <v>78091</v>
          </cell>
          <cell r="AK104">
            <v>4000</v>
          </cell>
          <cell r="AL104">
            <v>6525</v>
          </cell>
          <cell r="AM104">
            <v>19200</v>
          </cell>
          <cell r="AN104">
            <v>17592</v>
          </cell>
          <cell r="AO104">
            <v>41600</v>
          </cell>
          <cell r="AP104">
            <v>84616</v>
          </cell>
          <cell r="AQ104">
            <v>13440</v>
          </cell>
          <cell r="AR104">
            <v>11086</v>
          </cell>
          <cell r="AS104">
            <v>55040</v>
          </cell>
          <cell r="AT104">
            <v>95702</v>
          </cell>
          <cell r="AU104">
            <v>15145</v>
          </cell>
          <cell r="AV104">
            <v>19786</v>
          </cell>
          <cell r="AW104">
            <v>70185</v>
          </cell>
          <cell r="AX104">
            <v>115488</v>
          </cell>
          <cell r="AY104">
            <v>17160</v>
          </cell>
          <cell r="AZ104">
            <v>24791</v>
          </cell>
          <cell r="BA104">
            <v>45745</v>
          </cell>
          <cell r="BB104">
            <v>55663</v>
          </cell>
          <cell r="BC104">
            <v>87345</v>
          </cell>
          <cell r="BD104">
            <v>140279</v>
          </cell>
        </row>
        <row r="105">
          <cell r="A105">
            <v>105</v>
          </cell>
          <cell r="B105">
            <v>4</v>
          </cell>
          <cell r="C105" t="str">
            <v>Удельный расход условного топлива</v>
          </cell>
        </row>
        <row r="106">
          <cell r="A106">
            <v>106</v>
          </cell>
          <cell r="B106" t="str">
            <v>4.1</v>
          </cell>
          <cell r="C106" t="str">
            <v>на электроэнергию</v>
          </cell>
          <cell r="E106">
            <v>281.4122533748702</v>
          </cell>
          <cell r="F106">
            <v>252.1411166057479</v>
          </cell>
          <cell r="G106">
            <v>282.79181708784597</v>
          </cell>
          <cell r="H106">
            <v>261.23382444204378</v>
          </cell>
          <cell r="I106">
            <v>282.05128205128204</v>
          </cell>
          <cell r="J106">
            <v>256.12420584178255</v>
          </cell>
          <cell r="K106">
            <v>274.93606138107418</v>
          </cell>
          <cell r="L106">
            <v>265.84714298650732</v>
          </cell>
          <cell r="M106">
            <v>279.89130434782612</v>
          </cell>
          <cell r="N106">
            <v>259.11729655518468</v>
          </cell>
          <cell r="O106">
            <v>275.1159196290572</v>
          </cell>
          <cell r="P106">
            <v>262.55704576221513</v>
          </cell>
          <cell r="Q106">
            <v>278.93267142413902</v>
          </cell>
          <cell r="R106">
            <v>259.80453664589351</v>
          </cell>
          <cell r="S106">
            <v>297.41379310344831</v>
          </cell>
          <cell r="T106">
            <v>276.06307137465404</v>
          </cell>
          <cell r="U106">
            <v>281.25847572552209</v>
          </cell>
          <cell r="V106">
            <v>261.71285688620247</v>
          </cell>
          <cell r="W106">
            <v>455.95854922279796</v>
          </cell>
          <cell r="X106">
            <v>412.14170011972675</v>
          </cell>
          <cell r="Y106">
            <v>309.81595092024537</v>
          </cell>
          <cell r="Z106">
            <v>283.28490984244894</v>
          </cell>
          <cell r="AA106">
            <v>289.94845360824746</v>
          </cell>
          <cell r="AB106">
            <v>266.7920651755183</v>
          </cell>
          <cell r="AC106">
            <v>315.78947368421052</v>
          </cell>
          <cell r="AD106">
            <v>311.89634864546525</v>
          </cell>
          <cell r="AE106">
            <v>291.49503271141265</v>
          </cell>
          <cell r="AF106">
            <v>268.95921005272197</v>
          </cell>
          <cell r="AG106">
            <v>315.78947368421052</v>
          </cell>
          <cell r="AH106">
            <v>316.65841918214943</v>
          </cell>
          <cell r="AI106">
            <v>292.86694101508914</v>
          </cell>
          <cell r="AJ106">
            <v>271.2444501918186</v>
          </cell>
          <cell r="AK106">
            <v>303.3175355450237</v>
          </cell>
          <cell r="AL106">
            <v>258.45090885610045</v>
          </cell>
          <cell r="AM106">
            <v>310.04366812227073</v>
          </cell>
          <cell r="AN106">
            <v>291.07716285756516</v>
          </cell>
          <cell r="AO106">
            <v>293.78648874061719</v>
          </cell>
          <cell r="AP106">
            <v>270.44386032613198</v>
          </cell>
          <cell r="AQ106">
            <v>268.55123674911664</v>
          </cell>
          <cell r="AR106">
            <v>244.07664396205996</v>
          </cell>
          <cell r="AS106">
            <v>291.12271540469976</v>
          </cell>
          <cell r="AT106">
            <v>266.83266550188495</v>
          </cell>
          <cell r="AU106">
            <v>258.56697819314638</v>
          </cell>
          <cell r="AV106">
            <v>237.8167641325536</v>
          </cell>
          <cell r="AW106">
            <v>287.64157228514324</v>
          </cell>
          <cell r="AX106">
            <v>262.69367155218293</v>
          </cell>
          <cell r="AY106">
            <v>256.52173913043481</v>
          </cell>
          <cell r="AZ106">
            <v>243.79568511053029</v>
          </cell>
          <cell r="BA106">
            <v>260.80084299262381</v>
          </cell>
          <cell r="BB106">
            <v>241.88363758071037</v>
          </cell>
          <cell r="BC106">
            <v>284.43382133253658</v>
          </cell>
          <cell r="BD106">
            <v>259.96538672595011</v>
          </cell>
        </row>
        <row r="107">
          <cell r="A107">
            <v>107</v>
          </cell>
          <cell r="B107" t="str">
            <v>4.2</v>
          </cell>
          <cell r="C107" t="str">
            <v>на теплоэнергию</v>
          </cell>
          <cell r="E107">
            <v>133.77777777777777</v>
          </cell>
          <cell r="F107">
            <v>118.21100197149188</v>
          </cell>
          <cell r="G107">
            <v>132.8125</v>
          </cell>
          <cell r="H107">
            <v>121.37557517447877</v>
          </cell>
          <cell r="I107">
            <v>133.33333333333334</v>
          </cell>
          <cell r="J107">
            <v>119.61007611594542</v>
          </cell>
          <cell r="K107">
            <v>132.58426966292137</v>
          </cell>
          <cell r="L107">
            <v>126.16803871619284</v>
          </cell>
          <cell r="M107">
            <v>133.10924369747897</v>
          </cell>
          <cell r="N107">
            <v>121.57851804042514</v>
          </cell>
          <cell r="O107">
            <v>132.66666666666666</v>
          </cell>
          <cell r="P107">
            <v>134.89461067431779</v>
          </cell>
          <cell r="Q107">
            <v>133.02013422818791</v>
          </cell>
          <cell r="R107">
            <v>124.44418902718546</v>
          </cell>
          <cell r="S107">
            <v>133</v>
          </cell>
          <cell r="T107">
            <v>130.49903376150959</v>
          </cell>
          <cell r="U107">
            <v>133.01775147928993</v>
          </cell>
          <cell r="V107">
            <v>125.19281560561963</v>
          </cell>
          <cell r="W107">
            <v>136</v>
          </cell>
          <cell r="X107">
            <v>131.2277785473519</v>
          </cell>
          <cell r="Y107">
            <v>133.33333333333334</v>
          </cell>
          <cell r="Z107">
            <v>133.00930117990723</v>
          </cell>
          <cell r="AA107">
            <v>133.18435754189946</v>
          </cell>
          <cell r="AB107">
            <v>125.34210899055573</v>
          </cell>
          <cell r="AC107">
            <v>152</v>
          </cell>
          <cell r="AD107">
            <v>142.25210222249635</v>
          </cell>
          <cell r="AE107">
            <v>134.17989417989418</v>
          </cell>
          <cell r="AF107">
            <v>126.23215678975339</v>
          </cell>
          <cell r="AG107">
            <v>152</v>
          </cell>
          <cell r="AH107">
            <v>145.66321348771075</v>
          </cell>
          <cell r="AI107">
            <v>135.07537688442213</v>
          </cell>
          <cell r="AJ107">
            <v>127.2149681348702</v>
          </cell>
          <cell r="AK107">
            <v>150.66666666666666</v>
          </cell>
          <cell r="AL107">
            <v>130.38545576783014</v>
          </cell>
          <cell r="AM107">
            <v>151.42857142857144</v>
          </cell>
          <cell r="AN107">
            <v>138.2388562313532</v>
          </cell>
          <cell r="AO107">
            <v>136.16822429906543</v>
          </cell>
          <cell r="AP107">
            <v>127.43163938176558</v>
          </cell>
          <cell r="AQ107">
            <v>128</v>
          </cell>
          <cell r="AR107">
            <v>120.41848366128899</v>
          </cell>
          <cell r="AS107">
            <v>135.1639344262295</v>
          </cell>
          <cell r="AT107">
            <v>126.51033161610886</v>
          </cell>
          <cell r="AU107">
            <v>125.94594594594594</v>
          </cell>
          <cell r="AV107">
            <v>123.05108894768981</v>
          </cell>
          <cell r="AW107">
            <v>133.95017793594306</v>
          </cell>
          <cell r="AX107">
            <v>126.02448764897414</v>
          </cell>
          <cell r="AY107">
            <v>125.71428571428572</v>
          </cell>
          <cell r="AZ107">
            <v>122.10209761309129</v>
          </cell>
          <cell r="BA107">
            <v>126.42201834862385</v>
          </cell>
          <cell r="BB107">
            <v>121.96546889176037</v>
          </cell>
          <cell r="BC107">
            <v>132.87925696594428</v>
          </cell>
          <cell r="BD107">
            <v>125.47604483965857</v>
          </cell>
        </row>
        <row r="108">
          <cell r="A108">
            <v>108</v>
          </cell>
          <cell r="B108" t="str">
            <v>V</v>
          </cell>
          <cell r="C108" t="str">
            <v>Расходнатурального топлива</v>
          </cell>
        </row>
        <row r="109">
          <cell r="A109">
            <v>109</v>
          </cell>
          <cell r="B109" t="str">
            <v>1</v>
          </cell>
          <cell r="C109" t="str">
            <v>Расход натурального топлива</v>
          </cell>
        </row>
        <row r="110">
          <cell r="A110">
            <v>110</v>
          </cell>
          <cell r="B110" t="str">
            <v>1.1</v>
          </cell>
          <cell r="C110" t="str">
            <v>мазут всего:</v>
          </cell>
          <cell r="D110" t="str">
            <v>т.н.т.</v>
          </cell>
          <cell r="E110">
            <v>37100</v>
          </cell>
          <cell r="F110">
            <v>15308</v>
          </cell>
          <cell r="G110">
            <v>31600</v>
          </cell>
          <cell r="H110">
            <v>12913</v>
          </cell>
          <cell r="I110">
            <v>68700</v>
          </cell>
          <cell r="J110">
            <v>28221</v>
          </cell>
          <cell r="K110">
            <v>22800</v>
          </cell>
          <cell r="L110">
            <v>16408</v>
          </cell>
          <cell r="M110">
            <v>91500</v>
          </cell>
          <cell r="N110">
            <v>44629</v>
          </cell>
          <cell r="O110">
            <v>22000</v>
          </cell>
          <cell r="P110">
            <v>11783</v>
          </cell>
          <cell r="Q110">
            <v>113500</v>
          </cell>
          <cell r="R110">
            <v>56412</v>
          </cell>
          <cell r="S110">
            <v>15900</v>
          </cell>
          <cell r="T110">
            <v>5542</v>
          </cell>
          <cell r="U110">
            <v>129400</v>
          </cell>
          <cell r="V110">
            <v>61954</v>
          </cell>
          <cell r="W110">
            <v>9100</v>
          </cell>
          <cell r="X110">
            <v>1833</v>
          </cell>
          <cell r="Y110">
            <v>47000</v>
          </cell>
          <cell r="Z110">
            <v>19158</v>
          </cell>
          <cell r="AA110">
            <v>138500</v>
          </cell>
          <cell r="AB110">
            <v>63787</v>
          </cell>
          <cell r="AC110">
            <v>0</v>
          </cell>
          <cell r="AD110">
            <v>2081</v>
          </cell>
          <cell r="AE110">
            <v>138500</v>
          </cell>
          <cell r="AF110">
            <v>65868</v>
          </cell>
          <cell r="AG110">
            <v>0</v>
          </cell>
          <cell r="AH110">
            <v>2248</v>
          </cell>
          <cell r="AI110">
            <v>138500</v>
          </cell>
          <cell r="AJ110">
            <v>68116</v>
          </cell>
          <cell r="AK110">
            <v>11400</v>
          </cell>
          <cell r="AL110">
            <v>3745</v>
          </cell>
          <cell r="AM110">
            <v>11400</v>
          </cell>
          <cell r="AN110">
            <v>8074</v>
          </cell>
          <cell r="AO110">
            <v>149900</v>
          </cell>
          <cell r="AP110">
            <v>71861</v>
          </cell>
          <cell r="AQ110">
            <v>7532</v>
          </cell>
          <cell r="AR110">
            <v>11668</v>
          </cell>
          <cell r="AS110">
            <v>157432</v>
          </cell>
          <cell r="AT110">
            <v>83529</v>
          </cell>
          <cell r="AU110">
            <v>10194</v>
          </cell>
          <cell r="AV110">
            <v>6196</v>
          </cell>
          <cell r="AW110">
            <v>167626</v>
          </cell>
          <cell r="AX110">
            <v>89725</v>
          </cell>
          <cell r="AY110">
            <v>11267</v>
          </cell>
          <cell r="AZ110">
            <v>4350</v>
          </cell>
          <cell r="BA110">
            <v>28993</v>
          </cell>
          <cell r="BB110">
            <v>22214</v>
          </cell>
          <cell r="BC110">
            <v>178893</v>
          </cell>
          <cell r="BD110">
            <v>94075</v>
          </cell>
        </row>
        <row r="111">
          <cell r="A111">
            <v>111</v>
          </cell>
          <cell r="C111" t="str">
            <v>% к предидущему году</v>
          </cell>
          <cell r="D111" t="str">
            <v>%</v>
          </cell>
        </row>
        <row r="112">
          <cell r="A112">
            <v>112</v>
          </cell>
          <cell r="C112" t="str">
            <v>на электроэнергию</v>
          </cell>
          <cell r="D112" t="str">
            <v>т.н.т.</v>
          </cell>
          <cell r="E112">
            <v>17800</v>
          </cell>
          <cell r="F112">
            <v>7798</v>
          </cell>
          <cell r="G112">
            <v>15400</v>
          </cell>
          <cell r="H112">
            <v>6555</v>
          </cell>
          <cell r="I112">
            <v>33200</v>
          </cell>
          <cell r="J112">
            <v>14353</v>
          </cell>
          <cell r="K112">
            <v>11000</v>
          </cell>
          <cell r="L112">
            <v>8428</v>
          </cell>
          <cell r="M112">
            <v>44200</v>
          </cell>
          <cell r="N112">
            <v>22781</v>
          </cell>
          <cell r="O112">
            <v>10400</v>
          </cell>
          <cell r="P112">
            <v>5469</v>
          </cell>
          <cell r="Q112">
            <v>54600</v>
          </cell>
          <cell r="R112">
            <v>28250</v>
          </cell>
          <cell r="S112">
            <v>8100</v>
          </cell>
          <cell r="T112">
            <v>2708</v>
          </cell>
          <cell r="U112">
            <v>62700</v>
          </cell>
          <cell r="V112">
            <v>30958</v>
          </cell>
          <cell r="W112">
            <v>5100</v>
          </cell>
          <cell r="X112">
            <v>1234</v>
          </cell>
          <cell r="Y112">
            <v>23600</v>
          </cell>
          <cell r="Z112">
            <v>9411</v>
          </cell>
          <cell r="AA112">
            <v>67800</v>
          </cell>
          <cell r="AB112">
            <v>32192</v>
          </cell>
          <cell r="AC112">
            <v>0</v>
          </cell>
          <cell r="AD112">
            <v>1017</v>
          </cell>
          <cell r="AE112">
            <v>67800</v>
          </cell>
          <cell r="AF112">
            <v>33209</v>
          </cell>
          <cell r="AG112">
            <v>0</v>
          </cell>
          <cell r="AH112">
            <v>1113</v>
          </cell>
          <cell r="AI112">
            <v>67800</v>
          </cell>
          <cell r="AJ112">
            <v>34322</v>
          </cell>
          <cell r="AK112">
            <v>6100</v>
          </cell>
          <cell r="AL112">
            <v>1732</v>
          </cell>
          <cell r="AM112">
            <v>6100</v>
          </cell>
          <cell r="AN112">
            <v>3862</v>
          </cell>
          <cell r="AO112">
            <v>73900</v>
          </cell>
          <cell r="AP112">
            <v>36054</v>
          </cell>
          <cell r="AQ112">
            <v>3328</v>
          </cell>
          <cell r="AR112">
            <v>5856</v>
          </cell>
          <cell r="AS112">
            <v>77228</v>
          </cell>
          <cell r="AT112">
            <v>41910</v>
          </cell>
          <cell r="AU112">
            <v>4241</v>
          </cell>
          <cell r="AV112">
            <v>3000</v>
          </cell>
          <cell r="AW112">
            <v>81469</v>
          </cell>
          <cell r="AX112">
            <v>44910</v>
          </cell>
          <cell r="AY112">
            <v>4522</v>
          </cell>
          <cell r="AZ112">
            <v>2165</v>
          </cell>
          <cell r="BA112">
            <v>12091</v>
          </cell>
          <cell r="BB112">
            <v>11021</v>
          </cell>
          <cell r="BC112">
            <v>85991</v>
          </cell>
          <cell r="BD112">
            <v>47075</v>
          </cell>
        </row>
        <row r="113">
          <cell r="A113">
            <v>113</v>
          </cell>
          <cell r="C113" t="str">
            <v>на теплоэнергию</v>
          </cell>
          <cell r="D113" t="str">
            <v>-//-</v>
          </cell>
          <cell r="E113">
            <v>19300</v>
          </cell>
          <cell r="F113">
            <v>7510</v>
          </cell>
          <cell r="G113">
            <v>16200</v>
          </cell>
          <cell r="H113">
            <v>6358</v>
          </cell>
          <cell r="I113">
            <v>35500</v>
          </cell>
          <cell r="J113">
            <v>13868</v>
          </cell>
          <cell r="K113">
            <v>11800</v>
          </cell>
          <cell r="L113">
            <v>7980</v>
          </cell>
          <cell r="M113">
            <v>47300</v>
          </cell>
          <cell r="N113">
            <v>21848</v>
          </cell>
          <cell r="O113">
            <v>11600</v>
          </cell>
          <cell r="P113">
            <v>6314</v>
          </cell>
          <cell r="Q113">
            <v>58900</v>
          </cell>
          <cell r="R113">
            <v>28162</v>
          </cell>
          <cell r="S113">
            <v>7800</v>
          </cell>
          <cell r="T113">
            <v>2834</v>
          </cell>
          <cell r="U113">
            <v>66700</v>
          </cell>
          <cell r="V113">
            <v>30996</v>
          </cell>
          <cell r="W113">
            <v>4000</v>
          </cell>
          <cell r="X113">
            <v>599</v>
          </cell>
          <cell r="Y113">
            <v>23400</v>
          </cell>
          <cell r="Z113">
            <v>9747</v>
          </cell>
          <cell r="AA113">
            <v>70700</v>
          </cell>
          <cell r="AB113">
            <v>31595</v>
          </cell>
          <cell r="AC113">
            <v>0</v>
          </cell>
          <cell r="AD113">
            <v>1064</v>
          </cell>
          <cell r="AE113">
            <v>70700</v>
          </cell>
          <cell r="AF113">
            <v>32659</v>
          </cell>
          <cell r="AG113">
            <v>0</v>
          </cell>
          <cell r="AH113">
            <v>1135</v>
          </cell>
          <cell r="AI113">
            <v>70700</v>
          </cell>
          <cell r="AJ113">
            <v>33794</v>
          </cell>
          <cell r="AK113">
            <v>5300</v>
          </cell>
          <cell r="AL113">
            <v>2013</v>
          </cell>
          <cell r="AM113">
            <v>5300</v>
          </cell>
          <cell r="AN113">
            <v>4212</v>
          </cell>
          <cell r="AO113">
            <v>76000</v>
          </cell>
          <cell r="AP113">
            <v>35807</v>
          </cell>
          <cell r="AQ113">
            <v>4204</v>
          </cell>
          <cell r="AR113">
            <v>5812</v>
          </cell>
          <cell r="AS113">
            <v>80204</v>
          </cell>
          <cell r="AT113">
            <v>41619</v>
          </cell>
          <cell r="AU113">
            <v>5953</v>
          </cell>
          <cell r="AV113">
            <v>3196</v>
          </cell>
          <cell r="AW113">
            <v>86157</v>
          </cell>
          <cell r="AX113">
            <v>44815</v>
          </cell>
          <cell r="AY113">
            <v>6745</v>
          </cell>
          <cell r="AZ113">
            <v>2185</v>
          </cell>
          <cell r="BA113">
            <v>16902</v>
          </cell>
          <cell r="BB113">
            <v>11193</v>
          </cell>
          <cell r="BC113">
            <v>92902</v>
          </cell>
          <cell r="BD113">
            <v>47000</v>
          </cell>
        </row>
        <row r="114">
          <cell r="A114">
            <v>114</v>
          </cell>
          <cell r="B114" t="str">
            <v>1.2</v>
          </cell>
          <cell r="C114" t="str">
            <v>газ всего</v>
          </cell>
          <cell r="D114" t="str">
            <v>тыс.н.м.куб</v>
          </cell>
          <cell r="E114">
            <v>6000</v>
          </cell>
          <cell r="F114">
            <v>30245</v>
          </cell>
          <cell r="G114">
            <v>5000</v>
          </cell>
          <cell r="H114">
            <v>24026</v>
          </cell>
          <cell r="I114">
            <v>11000</v>
          </cell>
          <cell r="J114">
            <v>54271</v>
          </cell>
          <cell r="K114">
            <v>11400</v>
          </cell>
          <cell r="L114">
            <v>20650</v>
          </cell>
          <cell r="M114">
            <v>22400</v>
          </cell>
          <cell r="N114">
            <v>74921</v>
          </cell>
          <cell r="O114">
            <v>6700</v>
          </cell>
          <cell r="P114">
            <v>21670</v>
          </cell>
          <cell r="Q114">
            <v>29100</v>
          </cell>
          <cell r="R114">
            <v>96591</v>
          </cell>
          <cell r="S114">
            <v>4800</v>
          </cell>
          <cell r="T114">
            <v>17039</v>
          </cell>
          <cell r="U114">
            <v>33900</v>
          </cell>
          <cell r="V114">
            <v>113630</v>
          </cell>
          <cell r="W114">
            <v>2800</v>
          </cell>
          <cell r="X114">
            <v>5434</v>
          </cell>
          <cell r="Y114">
            <v>14300</v>
          </cell>
          <cell r="Z114">
            <v>44143</v>
          </cell>
          <cell r="AA114">
            <v>36700</v>
          </cell>
          <cell r="AB114">
            <v>119064</v>
          </cell>
          <cell r="AC114">
            <v>13600</v>
          </cell>
          <cell r="AD114">
            <v>9374</v>
          </cell>
          <cell r="AE114">
            <v>50300</v>
          </cell>
          <cell r="AF114">
            <v>128438</v>
          </cell>
          <cell r="AG114">
            <v>13600</v>
          </cell>
          <cell r="AH114">
            <v>9682</v>
          </cell>
          <cell r="AI114">
            <v>63900</v>
          </cell>
          <cell r="AJ114">
            <v>138120</v>
          </cell>
          <cell r="AK114">
            <v>7500</v>
          </cell>
          <cell r="AL114">
            <v>10622</v>
          </cell>
          <cell r="AM114">
            <v>34700</v>
          </cell>
          <cell r="AN114">
            <v>29678</v>
          </cell>
          <cell r="AO114">
            <v>71400</v>
          </cell>
          <cell r="AP114">
            <v>148742</v>
          </cell>
          <cell r="AQ114">
            <v>21337</v>
          </cell>
          <cell r="AR114">
            <v>19530</v>
          </cell>
          <cell r="AS114">
            <v>92737</v>
          </cell>
          <cell r="AT114">
            <v>168272</v>
          </cell>
          <cell r="AU114">
            <v>22981</v>
          </cell>
          <cell r="AV114">
            <v>33660</v>
          </cell>
          <cell r="AW114">
            <v>115718</v>
          </cell>
          <cell r="AX114">
            <v>201932</v>
          </cell>
          <cell r="AY114">
            <v>25399</v>
          </cell>
          <cell r="AZ114">
            <v>43412</v>
          </cell>
          <cell r="BA114">
            <v>69717</v>
          </cell>
          <cell r="BB114">
            <v>96602</v>
          </cell>
          <cell r="BC114">
            <v>141117</v>
          </cell>
          <cell r="BD114">
            <v>245344</v>
          </cell>
        </row>
        <row r="115">
          <cell r="A115">
            <v>115</v>
          </cell>
          <cell r="C115" t="str">
            <v>% к предидущему году</v>
          </cell>
          <cell r="D115" t="str">
            <v>%</v>
          </cell>
        </row>
        <row r="116">
          <cell r="A116">
            <v>116</v>
          </cell>
          <cell r="C116" t="str">
            <v>на электроэнергию</v>
          </cell>
          <cell r="D116" t="str">
            <v>-//-</v>
          </cell>
          <cell r="E116">
            <v>2400</v>
          </cell>
          <cell r="F116">
            <v>15408</v>
          </cell>
          <cell r="G116">
            <v>2100</v>
          </cell>
          <cell r="H116">
            <v>12195</v>
          </cell>
          <cell r="I116">
            <v>4500</v>
          </cell>
          <cell r="J116">
            <v>27603</v>
          </cell>
          <cell r="K116">
            <v>5700</v>
          </cell>
          <cell r="L116">
            <v>10607</v>
          </cell>
          <cell r="M116">
            <v>10200</v>
          </cell>
          <cell r="N116">
            <v>38210</v>
          </cell>
          <cell r="O116">
            <v>3200</v>
          </cell>
          <cell r="P116">
            <v>10057</v>
          </cell>
          <cell r="Q116">
            <v>13400</v>
          </cell>
          <cell r="R116">
            <v>48267</v>
          </cell>
          <cell r="S116">
            <v>2400</v>
          </cell>
          <cell r="T116">
            <v>8327</v>
          </cell>
          <cell r="U116">
            <v>15800</v>
          </cell>
          <cell r="V116">
            <v>56594</v>
          </cell>
          <cell r="W116">
            <v>1600</v>
          </cell>
          <cell r="X116">
            <v>3658</v>
          </cell>
          <cell r="Y116">
            <v>7200</v>
          </cell>
          <cell r="Z116">
            <v>22042</v>
          </cell>
          <cell r="AA116">
            <v>17400</v>
          </cell>
          <cell r="AB116">
            <v>60252</v>
          </cell>
          <cell r="AC116">
            <v>6900</v>
          </cell>
          <cell r="AD116">
            <v>4584</v>
          </cell>
          <cell r="AE116">
            <v>24300</v>
          </cell>
          <cell r="AF116">
            <v>64836</v>
          </cell>
          <cell r="AG116">
            <v>6900</v>
          </cell>
          <cell r="AH116">
            <v>4796</v>
          </cell>
          <cell r="AI116">
            <v>31200</v>
          </cell>
          <cell r="AJ116">
            <v>69632</v>
          </cell>
          <cell r="AK116">
            <v>4000</v>
          </cell>
          <cell r="AL116">
            <v>4911</v>
          </cell>
          <cell r="AM116">
            <v>17800</v>
          </cell>
          <cell r="AN116">
            <v>14291</v>
          </cell>
          <cell r="AO116">
            <v>35200</v>
          </cell>
          <cell r="AP116">
            <v>74543</v>
          </cell>
          <cell r="AQ116">
            <v>9428</v>
          </cell>
          <cell r="AR116">
            <v>9802</v>
          </cell>
          <cell r="AS116">
            <v>44628</v>
          </cell>
          <cell r="AT116">
            <v>84345</v>
          </cell>
          <cell r="AU116">
            <v>9561</v>
          </cell>
          <cell r="AV116">
            <v>16295</v>
          </cell>
          <cell r="AW116">
            <v>54189</v>
          </cell>
          <cell r="AX116">
            <v>100640</v>
          </cell>
          <cell r="AY116">
            <v>10194</v>
          </cell>
          <cell r="AZ116">
            <v>21605</v>
          </cell>
          <cell r="BA116">
            <v>29183</v>
          </cell>
          <cell r="BB116">
            <v>47702</v>
          </cell>
          <cell r="BC116">
            <v>64383</v>
          </cell>
          <cell r="BD116">
            <v>122245</v>
          </cell>
        </row>
        <row r="117">
          <cell r="A117">
            <v>117</v>
          </cell>
          <cell r="C117" t="str">
            <v>на теплоэнергию</v>
          </cell>
          <cell r="D117" t="str">
            <v>-//-</v>
          </cell>
          <cell r="E117">
            <v>3600</v>
          </cell>
          <cell r="F117">
            <v>14837</v>
          </cell>
          <cell r="G117">
            <v>2900</v>
          </cell>
          <cell r="H117">
            <v>11831</v>
          </cell>
          <cell r="I117">
            <v>6500</v>
          </cell>
          <cell r="J117">
            <v>26668</v>
          </cell>
          <cell r="K117">
            <v>5700</v>
          </cell>
          <cell r="L117">
            <v>10043</v>
          </cell>
          <cell r="M117">
            <v>12200</v>
          </cell>
          <cell r="N117">
            <v>36711</v>
          </cell>
          <cell r="O117">
            <v>3500</v>
          </cell>
          <cell r="P117">
            <v>11613</v>
          </cell>
          <cell r="Q117">
            <v>15700</v>
          </cell>
          <cell r="R117">
            <v>48324</v>
          </cell>
          <cell r="S117">
            <v>2400</v>
          </cell>
          <cell r="T117">
            <v>8712</v>
          </cell>
          <cell r="U117">
            <v>18100</v>
          </cell>
          <cell r="V117">
            <v>57036</v>
          </cell>
          <cell r="W117">
            <v>1200</v>
          </cell>
          <cell r="X117">
            <v>1776</v>
          </cell>
          <cell r="Y117">
            <v>7100</v>
          </cell>
          <cell r="Z117">
            <v>22101</v>
          </cell>
          <cell r="AA117">
            <v>19300</v>
          </cell>
          <cell r="AB117">
            <v>58812</v>
          </cell>
          <cell r="AC117">
            <v>6700</v>
          </cell>
          <cell r="AD117">
            <v>4790</v>
          </cell>
          <cell r="AE117">
            <v>26000</v>
          </cell>
          <cell r="AF117">
            <v>63602</v>
          </cell>
          <cell r="AG117">
            <v>6700</v>
          </cell>
          <cell r="AH117">
            <v>4886</v>
          </cell>
          <cell r="AI117">
            <v>32700</v>
          </cell>
          <cell r="AJ117">
            <v>68488</v>
          </cell>
          <cell r="AK117">
            <v>3500</v>
          </cell>
          <cell r="AL117">
            <v>5711</v>
          </cell>
          <cell r="AM117">
            <v>16900</v>
          </cell>
          <cell r="AN117">
            <v>15387</v>
          </cell>
          <cell r="AO117">
            <v>36200</v>
          </cell>
          <cell r="AP117">
            <v>74199</v>
          </cell>
          <cell r="AQ117">
            <v>11909</v>
          </cell>
          <cell r="AR117">
            <v>9728</v>
          </cell>
          <cell r="AS117">
            <v>48109</v>
          </cell>
          <cell r="AT117">
            <v>83927</v>
          </cell>
          <cell r="AU117">
            <v>13420</v>
          </cell>
          <cell r="AV117">
            <v>17365</v>
          </cell>
          <cell r="AW117">
            <v>61529</v>
          </cell>
          <cell r="AX117">
            <v>101292</v>
          </cell>
          <cell r="AY117">
            <v>15205</v>
          </cell>
          <cell r="AZ117">
            <v>21807</v>
          </cell>
          <cell r="BA117">
            <v>40534</v>
          </cell>
          <cell r="BB117">
            <v>48900</v>
          </cell>
          <cell r="BC117">
            <v>76734</v>
          </cell>
          <cell r="BD117">
            <v>123099</v>
          </cell>
        </row>
        <row r="118">
          <cell r="A118">
            <v>118</v>
          </cell>
          <cell r="B118">
            <v>2</v>
          </cell>
          <cell r="C118" t="str">
            <v>Теплофикационные коэффициенты</v>
          </cell>
        </row>
        <row r="119">
          <cell r="A119">
            <v>119</v>
          </cell>
          <cell r="B119" t="str">
            <v>2.1</v>
          </cell>
          <cell r="C119" t="str">
            <v>Переводной коэф. на мазут</v>
          </cell>
          <cell r="E119">
            <v>1.3692722371967656</v>
          </cell>
          <cell r="F119">
            <v>1.3566762477136138</v>
          </cell>
          <cell r="G119">
            <v>1.370253164556962</v>
          </cell>
          <cell r="H119">
            <v>1.3514287926895376</v>
          </cell>
          <cell r="I119">
            <v>1.3697234352256187</v>
          </cell>
          <cell r="J119">
            <v>1.3542751851458135</v>
          </cell>
          <cell r="K119">
            <v>1.368421052631579</v>
          </cell>
          <cell r="L119">
            <v>1.3533642125792296</v>
          </cell>
          <cell r="M119">
            <v>1.3693989071038251</v>
          </cell>
          <cell r="N119">
            <v>1.3539402630576531</v>
          </cell>
          <cell r="O119">
            <v>1.3727272727272728</v>
          </cell>
          <cell r="P119">
            <v>1.3432063141814479</v>
          </cell>
          <cell r="Q119">
            <v>1.3700440528634361</v>
          </cell>
          <cell r="R119">
            <v>1.3516982202368291</v>
          </cell>
          <cell r="S119">
            <v>1.3647798742138364</v>
          </cell>
          <cell r="T119">
            <v>1.3529411764705883</v>
          </cell>
          <cell r="U119">
            <v>1.3693972179289027</v>
          </cell>
          <cell r="V119">
            <v>1.3518094069793718</v>
          </cell>
          <cell r="W119">
            <v>1.3626373626373627</v>
          </cell>
          <cell r="X119">
            <v>1.3529732678668849</v>
          </cell>
          <cell r="Y119">
            <v>1.3680851063829786</v>
          </cell>
          <cell r="Z119">
            <v>1.346956884852281</v>
          </cell>
          <cell r="AA119">
            <v>1.3689530685920577</v>
          </cell>
          <cell r="AB119">
            <v>1.3518428519917851</v>
          </cell>
          <cell r="AC119">
            <v>0</v>
          </cell>
          <cell r="AD119">
            <v>1.3527150408457473</v>
          </cell>
          <cell r="AE119">
            <v>1.3689530685920577</v>
          </cell>
          <cell r="AF119">
            <v>1.3518704074816299</v>
          </cell>
          <cell r="AG119">
            <v>0</v>
          </cell>
          <cell r="AH119">
            <v>1.3963523131672597</v>
          </cell>
          <cell r="AI119">
            <v>1.3689530685920577</v>
          </cell>
          <cell r="AJ119">
            <v>1.3533384226907041</v>
          </cell>
          <cell r="AK119">
            <v>1.3771929824561404</v>
          </cell>
          <cell r="AL119">
            <v>1.3826435246995994</v>
          </cell>
          <cell r="AM119">
            <v>1.3771929824561404</v>
          </cell>
          <cell r="AN119">
            <v>1.3787465940054495</v>
          </cell>
          <cell r="AO119">
            <v>1.3695797198132087</v>
          </cell>
          <cell r="AP119">
            <v>1.3548656433948874</v>
          </cell>
          <cell r="AQ119">
            <v>1.370154009559214</v>
          </cell>
          <cell r="AR119">
            <v>1.3662152896811792</v>
          </cell>
          <cell r="AS119">
            <v>1.3696071954875755</v>
          </cell>
          <cell r="AT119">
            <v>1.3564510529277256</v>
          </cell>
          <cell r="AU119">
            <v>1.3699234844025898</v>
          </cell>
          <cell r="AV119">
            <v>1.3752420916720465</v>
          </cell>
          <cell r="AW119">
            <v>1.3696264302673808</v>
          </cell>
          <cell r="AX119">
            <v>1.3577486765115632</v>
          </cell>
          <cell r="AY119">
            <v>1.3699298837312506</v>
          </cell>
          <cell r="AZ119">
            <v>1.3643678160919541</v>
          </cell>
          <cell r="BA119">
            <v>1.3699858586555376</v>
          </cell>
          <cell r="BB119">
            <v>1.3683712973800306</v>
          </cell>
          <cell r="BC119">
            <v>1.3696455423074128</v>
          </cell>
          <cell r="BD119">
            <v>1.3580547435556736</v>
          </cell>
        </row>
        <row r="120">
          <cell r="A120">
            <v>120</v>
          </cell>
          <cell r="B120" t="str">
            <v>2.2</v>
          </cell>
          <cell r="C120" t="str">
            <v>Переводной коэф. на газ</v>
          </cell>
          <cell r="E120">
            <v>1.0666666666666667</v>
          </cell>
          <cell r="F120">
            <v>1.1399900810051249</v>
          </cell>
          <cell r="G120">
            <v>1.1399999999999999</v>
          </cell>
          <cell r="H120">
            <v>1.1376009323233165</v>
          </cell>
          <cell r="I120">
            <v>1.1000000000000001</v>
          </cell>
          <cell r="J120">
            <v>1.1389323948333363</v>
          </cell>
          <cell r="K120">
            <v>1.2192982456140351</v>
          </cell>
          <cell r="L120">
            <v>1.1388861985472154</v>
          </cell>
          <cell r="M120">
            <v>1.1607142857142858</v>
          </cell>
          <cell r="N120">
            <v>1.1389196620440196</v>
          </cell>
          <cell r="O120">
            <v>1.1194029850746268</v>
          </cell>
          <cell r="P120">
            <v>1.140147669589294</v>
          </cell>
          <cell r="Q120">
            <v>1.1512027491408934</v>
          </cell>
          <cell r="R120">
            <v>1.1391951631104347</v>
          </cell>
          <cell r="S120">
            <v>1.125</v>
          </cell>
          <cell r="T120">
            <v>1.1411467809143729</v>
          </cell>
          <cell r="U120">
            <v>1.1474926253687316</v>
          </cell>
          <cell r="V120">
            <v>1.1394878113174338</v>
          </cell>
          <cell r="W120">
            <v>1.1428571428571428</v>
          </cell>
          <cell r="X120">
            <v>1.1435406698564594</v>
          </cell>
          <cell r="Y120">
            <v>1.1258741258741258</v>
          </cell>
          <cell r="Z120">
            <v>1.1409510001585756</v>
          </cell>
          <cell r="AA120">
            <v>1.1471389645776566</v>
          </cell>
          <cell r="AB120">
            <v>1.1396727810253309</v>
          </cell>
          <cell r="AC120">
            <v>1.1323529411764706</v>
          </cell>
          <cell r="AD120">
            <v>1.1440153616385749</v>
          </cell>
          <cell r="AE120">
            <v>1.143141153081511</v>
          </cell>
          <cell r="AF120">
            <v>1.1399897226677462</v>
          </cell>
          <cell r="AG120">
            <v>1.1323529411764706</v>
          </cell>
          <cell r="AH120">
            <v>1.1434620946085519</v>
          </cell>
          <cell r="AI120">
            <v>1.1408450704225352</v>
          </cell>
          <cell r="AJ120">
            <v>1.1402331306110629</v>
          </cell>
          <cell r="AK120">
            <v>1.1200000000000001</v>
          </cell>
          <cell r="AL120">
            <v>1.14253436264357</v>
          </cell>
          <cell r="AM120">
            <v>1.1296829971181557</v>
          </cell>
          <cell r="AN120">
            <v>1.1433048049059911</v>
          </cell>
          <cell r="AO120">
            <v>1.1386554621848739</v>
          </cell>
          <cell r="AP120">
            <v>1.1403974667545145</v>
          </cell>
          <cell r="AQ120">
            <v>1.1285560294324413</v>
          </cell>
          <cell r="AR120">
            <v>1.1395801331285202</v>
          </cell>
          <cell r="AS120">
            <v>1.1363317769606522</v>
          </cell>
          <cell r="AT120">
            <v>1.1403026053056955</v>
          </cell>
          <cell r="AU120">
            <v>1.1285409686262564</v>
          </cell>
          <cell r="AV120">
            <v>1.1394236482471776</v>
          </cell>
          <cell r="AW120">
            <v>1.1347845624708344</v>
          </cell>
          <cell r="AX120">
            <v>1.1401560921498326</v>
          </cell>
          <cell r="AY120">
            <v>1.1285877396747903</v>
          </cell>
          <cell r="AZ120">
            <v>1.1368515617801529</v>
          </cell>
          <cell r="BA120">
            <v>1.128562617439075</v>
          </cell>
          <cell r="BB120">
            <v>1.1382994140908056</v>
          </cell>
          <cell r="BC120">
            <v>1.1336692248276252</v>
          </cell>
          <cell r="BD120">
            <v>1.1395713773314204</v>
          </cell>
        </row>
        <row r="121">
          <cell r="A121">
            <v>121</v>
          </cell>
          <cell r="B121" t="str">
            <v>VI</v>
          </cell>
          <cell r="C121" t="str">
            <v>Нормативные характеристики</v>
          </cell>
        </row>
        <row r="122">
          <cell r="A122">
            <v>122</v>
          </cell>
          <cell r="B122">
            <v>1</v>
          </cell>
          <cell r="C122" t="str">
            <v>Собственные нужды по норме всего</v>
          </cell>
          <cell r="D122" t="str">
            <v>тыс.кВтч</v>
          </cell>
          <cell r="F122">
            <v>13608</v>
          </cell>
          <cell r="H122">
            <v>12072</v>
          </cell>
          <cell r="J122">
            <v>25680</v>
          </cell>
          <cell r="L122">
            <v>13117</v>
          </cell>
          <cell r="N122">
            <v>38797</v>
          </cell>
          <cell r="P122">
            <v>11664</v>
          </cell>
          <cell r="R122">
            <v>50461</v>
          </cell>
          <cell r="T122">
            <v>8723</v>
          </cell>
          <cell r="V122">
            <v>59184</v>
          </cell>
          <cell r="X122">
            <v>3408</v>
          </cell>
          <cell r="Z122">
            <v>23795</v>
          </cell>
          <cell r="AB122">
            <v>62592</v>
          </cell>
          <cell r="AD122">
            <v>5355</v>
          </cell>
          <cell r="AF122">
            <v>67947</v>
          </cell>
          <cell r="AH122">
            <v>5459</v>
          </cell>
          <cell r="AJ122">
            <v>73406</v>
          </cell>
          <cell r="AL122">
            <v>6265</v>
          </cell>
          <cell r="AN122">
            <v>17079</v>
          </cell>
          <cell r="AP122">
            <v>79671</v>
          </cell>
          <cell r="AR122">
            <v>11274</v>
          </cell>
          <cell r="AT122">
            <v>90945</v>
          </cell>
          <cell r="AV122">
            <v>12851</v>
          </cell>
          <cell r="AX122">
            <v>103796</v>
          </cell>
          <cell r="AZ122">
            <v>13868</v>
          </cell>
          <cell r="BB122">
            <v>37993</v>
          </cell>
          <cell r="BD122">
            <v>117664</v>
          </cell>
        </row>
        <row r="123">
          <cell r="A123">
            <v>123</v>
          </cell>
          <cell r="B123" t="str">
            <v>1.1</v>
          </cell>
          <cell r="C123" t="str">
            <v xml:space="preserve"> в т.ч. на э/энергию</v>
          </cell>
          <cell r="D123" t="str">
            <v>-//-</v>
          </cell>
          <cell r="F123">
            <v>5516</v>
          </cell>
          <cell r="H123">
            <v>5175</v>
          </cell>
          <cell r="J123">
            <v>10691</v>
          </cell>
          <cell r="L123">
            <v>5711</v>
          </cell>
          <cell r="N123">
            <v>16402</v>
          </cell>
          <cell r="P123">
            <v>4444</v>
          </cell>
          <cell r="Q123">
            <v>0</v>
          </cell>
          <cell r="R123">
            <v>20846</v>
          </cell>
          <cell r="T123">
            <v>3402</v>
          </cell>
          <cell r="U123">
            <v>0</v>
          </cell>
          <cell r="V123">
            <v>24248</v>
          </cell>
          <cell r="X123">
            <v>2153</v>
          </cell>
          <cell r="Y123">
            <v>0</v>
          </cell>
          <cell r="Z123">
            <v>9999</v>
          </cell>
          <cell r="AA123">
            <v>0</v>
          </cell>
          <cell r="AB123">
            <v>26401</v>
          </cell>
          <cell r="AD123">
            <v>2660</v>
          </cell>
          <cell r="AE123">
            <v>0</v>
          </cell>
          <cell r="AF123">
            <v>29061</v>
          </cell>
          <cell r="AH123">
            <v>2745</v>
          </cell>
          <cell r="AI123">
            <v>0</v>
          </cell>
          <cell r="AJ123">
            <v>31806</v>
          </cell>
          <cell r="AL123">
            <v>2582</v>
          </cell>
          <cell r="AM123">
            <v>0</v>
          </cell>
          <cell r="AN123">
            <v>7987</v>
          </cell>
          <cell r="AO123">
            <v>0</v>
          </cell>
          <cell r="AP123">
            <v>34388</v>
          </cell>
          <cell r="AR123">
            <v>4462</v>
          </cell>
          <cell r="AS123">
            <v>0</v>
          </cell>
          <cell r="AT123">
            <v>38850</v>
          </cell>
          <cell r="AV123">
            <v>5258</v>
          </cell>
          <cell r="AW123">
            <v>0</v>
          </cell>
          <cell r="AX123">
            <v>44108</v>
          </cell>
          <cell r="AZ123">
            <v>5882</v>
          </cell>
          <cell r="BA123">
            <v>0</v>
          </cell>
          <cell r="BB123">
            <v>15602</v>
          </cell>
          <cell r="BC123">
            <v>0</v>
          </cell>
          <cell r="BD123">
            <v>49990</v>
          </cell>
        </row>
        <row r="124">
          <cell r="A124">
            <v>124</v>
          </cell>
          <cell r="C124" t="str">
            <v>то же в %</v>
          </cell>
          <cell r="D124" t="str">
            <v>%</v>
          </cell>
          <cell r="F124">
            <v>4.4063139059304701</v>
          </cell>
          <cell r="H124">
            <v>5.2244757856904886</v>
          </cell>
          <cell r="J124">
            <v>4.7677234354722904</v>
          </cell>
          <cell r="L124">
            <v>5.6304840776890464</v>
          </cell>
          <cell r="N124">
            <v>5.036432920744196</v>
          </cell>
          <cell r="P124">
            <v>5.3329493225810323</v>
          </cell>
          <cell r="R124">
            <v>5.0968464393468915</v>
          </cell>
          <cell r="T124">
            <v>6.0278535738332328</v>
          </cell>
          <cell r="V124">
            <v>5.2097388255313302</v>
          </cell>
          <cell r="X124">
            <v>12.226007950028393</v>
          </cell>
          <cell r="Z124">
            <v>6.3534524936617975</v>
          </cell>
          <cell r="AB124">
            <v>5.4655250224616285</v>
          </cell>
          <cell r="AD124">
            <v>10.019964591102573</v>
          </cell>
          <cell r="AF124">
            <v>5.7027863412566502</v>
          </cell>
          <cell r="AH124">
            <v>9.9212086164522191</v>
          </cell>
          <cell r="AJ124">
            <v>5.920027696036005</v>
          </cell>
          <cell r="AL124">
            <v>6.9378761822871882</v>
          </cell>
          <cell r="AN124">
            <v>8.7355492119740568</v>
          </cell>
          <cell r="AP124">
            <v>5.9859663659293583</v>
          </cell>
          <cell r="AR124">
            <v>4.970701601942829</v>
          </cell>
          <cell r="AT124">
            <v>5.8487631785355658</v>
          </cell>
          <cell r="AV124">
            <v>4.856422429319565</v>
          </cell>
          <cell r="AX124">
            <v>5.7096847686508436</v>
          </cell>
          <cell r="AZ124">
            <v>4.6413635287619348</v>
          </cell>
          <cell r="BB124">
            <v>4.8040891105876558</v>
          </cell>
          <cell r="BD124">
            <v>5.5591264642888119</v>
          </cell>
        </row>
        <row r="125">
          <cell r="A125">
            <v>125</v>
          </cell>
          <cell r="B125" t="str">
            <v>1.2</v>
          </cell>
          <cell r="C125" t="str">
            <v>на т/энергию</v>
          </cell>
          <cell r="D125" t="str">
            <v>тыс.кВтч</v>
          </cell>
          <cell r="F125">
            <v>8092</v>
          </cell>
          <cell r="H125">
            <v>6897</v>
          </cell>
          <cell r="J125">
            <v>14989</v>
          </cell>
          <cell r="L125">
            <v>7406</v>
          </cell>
          <cell r="N125">
            <v>22395</v>
          </cell>
          <cell r="P125">
            <v>7220</v>
          </cell>
          <cell r="Q125">
            <v>0</v>
          </cell>
          <cell r="R125">
            <v>29615</v>
          </cell>
          <cell r="T125">
            <v>5321</v>
          </cell>
          <cell r="U125">
            <v>0</v>
          </cell>
          <cell r="V125">
            <v>34936</v>
          </cell>
          <cell r="X125">
            <v>1255</v>
          </cell>
          <cell r="Y125">
            <v>0</v>
          </cell>
          <cell r="Z125">
            <v>13796</v>
          </cell>
          <cell r="AA125">
            <v>0</v>
          </cell>
          <cell r="AB125">
            <v>36191</v>
          </cell>
          <cell r="AD125">
            <v>2695</v>
          </cell>
          <cell r="AE125">
            <v>0</v>
          </cell>
          <cell r="AF125">
            <v>38886</v>
          </cell>
          <cell r="AH125">
            <v>2714</v>
          </cell>
          <cell r="AI125">
            <v>0</v>
          </cell>
          <cell r="AJ125">
            <v>41600</v>
          </cell>
          <cell r="AL125">
            <v>3683</v>
          </cell>
          <cell r="AM125">
            <v>0</v>
          </cell>
          <cell r="AN125">
            <v>9092</v>
          </cell>
          <cell r="AO125">
            <v>0</v>
          </cell>
          <cell r="AP125">
            <v>45283</v>
          </cell>
          <cell r="AR125">
            <v>6812</v>
          </cell>
          <cell r="AS125">
            <v>0</v>
          </cell>
          <cell r="AT125">
            <v>52095</v>
          </cell>
          <cell r="AV125">
            <v>7593</v>
          </cell>
          <cell r="AW125">
            <v>0</v>
          </cell>
          <cell r="AX125">
            <v>59688</v>
          </cell>
          <cell r="AZ125">
            <v>7986</v>
          </cell>
          <cell r="BA125">
            <v>0</v>
          </cell>
          <cell r="BB125">
            <v>22391</v>
          </cell>
          <cell r="BC125">
            <v>0</v>
          </cell>
          <cell r="BD125">
            <v>67674</v>
          </cell>
        </row>
        <row r="126">
          <cell r="A126">
            <v>126</v>
          </cell>
          <cell r="C126" t="str">
            <v>то же</v>
          </cell>
          <cell r="D126" t="str">
            <v>гр./Гкал.</v>
          </cell>
          <cell r="F126">
            <v>35.294938674389797</v>
          </cell>
          <cell r="H126">
            <v>37.961515598511703</v>
          </cell>
          <cell r="J126">
            <v>36.473846093947714</v>
          </cell>
          <cell r="L126">
            <v>42.018189348508145</v>
          </cell>
          <cell r="N126">
            <v>38.138039437406441</v>
          </cell>
          <cell r="P126">
            <v>44.838593484120182</v>
          </cell>
          <cell r="R126">
            <v>39.58002274698589</v>
          </cell>
          <cell r="T126">
            <v>50.40544124891062</v>
          </cell>
          <cell r="V126">
            <v>40.918487458933356</v>
          </cell>
          <cell r="X126">
            <v>57.948931061550539</v>
          </cell>
          <cell r="Z126">
            <v>47.862393882939053</v>
          </cell>
          <cell r="AB126">
            <v>41.339787903848524</v>
          </cell>
          <cell r="AD126">
            <v>55.40821151750653</v>
          </cell>
          <cell r="AF126">
            <v>42.080271315270899</v>
          </cell>
          <cell r="AH126">
            <v>55.128986390412351</v>
          </cell>
          <cell r="AJ126">
            <v>42.740267599281218</v>
          </cell>
          <cell r="AL126">
            <v>51.585522998487306</v>
          </cell>
          <cell r="AN126">
            <v>53.714589548932153</v>
          </cell>
          <cell r="AP126">
            <v>43.344752693791719</v>
          </cell>
          <cell r="AR126">
            <v>43.114196925296994</v>
          </cell>
          <cell r="AT126">
            <v>43.314464927713608</v>
          </cell>
          <cell r="AV126">
            <v>38.637288825564831</v>
          </cell>
          <cell r="AX126">
            <v>42.657564556658059</v>
          </cell>
          <cell r="AZ126">
            <v>35.111167778271174</v>
          </cell>
          <cell r="BB126">
            <v>38.474624034311162</v>
          </cell>
          <cell r="BD126">
            <v>41.602399972951126</v>
          </cell>
        </row>
        <row r="127">
          <cell r="A127">
            <v>127</v>
          </cell>
          <cell r="B127">
            <v>2</v>
          </cell>
          <cell r="C127" t="str">
            <v>Расход условного топлива по норме</v>
          </cell>
          <cell r="D127" t="str">
            <v>т.у.т.</v>
          </cell>
          <cell r="F127">
            <v>55247</v>
          </cell>
          <cell r="H127">
            <v>45057</v>
          </cell>
          <cell r="J127">
            <v>100304</v>
          </cell>
          <cell r="L127">
            <v>45724</v>
          </cell>
          <cell r="N127">
            <v>146028</v>
          </cell>
          <cell r="P127">
            <v>39299</v>
          </cell>
          <cell r="R127">
            <v>185327</v>
          </cell>
          <cell r="T127">
            <v>26523</v>
          </cell>
          <cell r="V127">
            <v>211850</v>
          </cell>
          <cell r="X127">
            <v>8529</v>
          </cell>
          <cell r="Z127">
            <v>74351</v>
          </cell>
          <cell r="AB127">
            <v>220379</v>
          </cell>
          <cell r="AD127">
            <v>13512</v>
          </cell>
          <cell r="AF127">
            <v>233891</v>
          </cell>
          <cell r="AH127">
            <v>14016</v>
          </cell>
          <cell r="AJ127">
            <v>247907</v>
          </cell>
          <cell r="AL127">
            <v>17179</v>
          </cell>
          <cell r="AN127">
            <v>44707</v>
          </cell>
          <cell r="AP127">
            <v>265086</v>
          </cell>
          <cell r="AR127">
            <v>38014</v>
          </cell>
          <cell r="AT127">
            <v>303100</v>
          </cell>
          <cell r="AV127">
            <v>46845</v>
          </cell>
          <cell r="AX127">
            <v>349945</v>
          </cell>
          <cell r="AZ127">
            <v>55218</v>
          </cell>
          <cell r="BB127">
            <v>140077</v>
          </cell>
          <cell r="BD127">
            <v>405163</v>
          </cell>
        </row>
        <row r="128">
          <cell r="A128">
            <v>128</v>
          </cell>
          <cell r="B128" t="str">
            <v>2.1</v>
          </cell>
          <cell r="C128" t="str">
            <v>Расход условного топлива по нормат</v>
          </cell>
        </row>
        <row r="129">
          <cell r="A129">
            <v>129</v>
          </cell>
          <cell r="C129" t="str">
            <v>на э/энергию</v>
          </cell>
          <cell r="D129" t="str">
            <v>т.у.т.</v>
          </cell>
          <cell r="F129">
            <v>28168</v>
          </cell>
          <cell r="H129">
            <v>23024</v>
          </cell>
          <cell r="J129">
            <v>51192</v>
          </cell>
          <cell r="L129">
            <v>23504</v>
          </cell>
          <cell r="N129">
            <v>74696</v>
          </cell>
          <cell r="P129">
            <v>18125</v>
          </cell>
          <cell r="Q129">
            <v>0</v>
          </cell>
          <cell r="R129">
            <v>92821</v>
          </cell>
          <cell r="T129">
            <v>12910</v>
          </cell>
          <cell r="U129">
            <v>0</v>
          </cell>
          <cell r="V129">
            <v>105731</v>
          </cell>
          <cell r="X129">
            <v>5727</v>
          </cell>
          <cell r="Y129">
            <v>0</v>
          </cell>
          <cell r="Z129">
            <v>36762</v>
          </cell>
          <cell r="AA129">
            <v>0</v>
          </cell>
          <cell r="AB129">
            <v>111458</v>
          </cell>
          <cell r="AD129">
            <v>6613</v>
          </cell>
          <cell r="AE129">
            <v>0</v>
          </cell>
          <cell r="AF129">
            <v>118071</v>
          </cell>
          <cell r="AH129">
            <v>6875</v>
          </cell>
          <cell r="AI129">
            <v>0</v>
          </cell>
          <cell r="AJ129">
            <v>124946</v>
          </cell>
          <cell r="AL129">
            <v>7934</v>
          </cell>
          <cell r="AM129">
            <v>0</v>
          </cell>
          <cell r="AN129">
            <v>21422</v>
          </cell>
          <cell r="AO129">
            <v>0</v>
          </cell>
          <cell r="AP129">
            <v>132880</v>
          </cell>
          <cell r="AR129">
            <v>19067</v>
          </cell>
          <cell r="AS129">
            <v>0</v>
          </cell>
          <cell r="AT129">
            <v>151947</v>
          </cell>
          <cell r="AV129">
            <v>22682</v>
          </cell>
          <cell r="AW129">
            <v>0</v>
          </cell>
          <cell r="AX129">
            <v>174629</v>
          </cell>
          <cell r="AZ129">
            <v>27481</v>
          </cell>
          <cell r="BA129">
            <v>0</v>
          </cell>
          <cell r="BB129">
            <v>69230</v>
          </cell>
          <cell r="BC129">
            <v>0</v>
          </cell>
          <cell r="BD129">
            <v>202110</v>
          </cell>
        </row>
        <row r="130">
          <cell r="A130">
            <v>130</v>
          </cell>
          <cell r="B130" t="str">
            <v>2.1</v>
          </cell>
          <cell r="C130" t="str">
            <v>Расход условного топлива по нормат</v>
          </cell>
        </row>
        <row r="131">
          <cell r="A131">
            <v>131</v>
          </cell>
          <cell r="C131" t="str">
            <v>на т/энергию</v>
          </cell>
          <cell r="D131" t="str">
            <v>т.у.т.</v>
          </cell>
          <cell r="F131">
            <v>27079</v>
          </cell>
          <cell r="H131">
            <v>22033</v>
          </cell>
          <cell r="J131">
            <v>49112</v>
          </cell>
          <cell r="L131">
            <v>22220</v>
          </cell>
          <cell r="N131">
            <v>71332</v>
          </cell>
          <cell r="P131">
            <v>21174</v>
          </cell>
          <cell r="Q131">
            <v>0</v>
          </cell>
          <cell r="R131">
            <v>92506</v>
          </cell>
          <cell r="T131">
            <v>13613</v>
          </cell>
          <cell r="U131">
            <v>0</v>
          </cell>
          <cell r="V131">
            <v>106119</v>
          </cell>
          <cell r="X131">
            <v>2802</v>
          </cell>
          <cell r="Y131">
            <v>0</v>
          </cell>
          <cell r="Z131">
            <v>37589</v>
          </cell>
          <cell r="AA131">
            <v>0</v>
          </cell>
          <cell r="AB131">
            <v>108921</v>
          </cell>
          <cell r="AD131">
            <v>6899</v>
          </cell>
          <cell r="AE131">
            <v>0</v>
          </cell>
          <cell r="AF131">
            <v>115820</v>
          </cell>
          <cell r="AH131">
            <v>7141</v>
          </cell>
          <cell r="AI131">
            <v>0</v>
          </cell>
          <cell r="AJ131">
            <v>122961</v>
          </cell>
          <cell r="AL131">
            <v>9245</v>
          </cell>
          <cell r="AM131">
            <v>0</v>
          </cell>
          <cell r="AN131">
            <v>23285</v>
          </cell>
          <cell r="AO131">
            <v>0</v>
          </cell>
          <cell r="AP131">
            <v>132206</v>
          </cell>
          <cell r="AR131">
            <v>18947</v>
          </cell>
          <cell r="AS131">
            <v>0</v>
          </cell>
          <cell r="AT131">
            <v>151153</v>
          </cell>
          <cell r="AV131">
            <v>24163</v>
          </cell>
          <cell r="AW131">
            <v>0</v>
          </cell>
          <cell r="AX131">
            <v>175316</v>
          </cell>
          <cell r="AZ131">
            <v>27737</v>
          </cell>
          <cell r="BA131">
            <v>0</v>
          </cell>
          <cell r="BB131">
            <v>70847</v>
          </cell>
          <cell r="BC131">
            <v>0</v>
          </cell>
          <cell r="BD131">
            <v>203053</v>
          </cell>
        </row>
        <row r="132">
          <cell r="A132">
            <v>132</v>
          </cell>
          <cell r="B132" t="str">
            <v>3.1</v>
          </cell>
          <cell r="C132" t="str">
            <v>Нормативная удельная норма</v>
          </cell>
        </row>
        <row r="133">
          <cell r="A133">
            <v>133</v>
          </cell>
          <cell r="C133" t="str">
            <v>на выработку э/энергии</v>
          </cell>
          <cell r="D133" t="str">
            <v>гр/кВтч</v>
          </cell>
          <cell r="F133">
            <v>252.34716548412527</v>
          </cell>
          <cell r="H133">
            <v>264.60109867377662</v>
          </cell>
          <cell r="J133">
            <v>257.71503941843957</v>
          </cell>
          <cell r="L133">
            <v>266.05089196776237</v>
          </cell>
          <cell r="N133">
            <v>260.28113261458907</v>
          </cell>
          <cell r="P133">
            <v>252.95521471536432</v>
          </cell>
          <cell r="R133">
            <v>258.81746064940683</v>
          </cell>
          <cell r="T133">
            <v>270.69529480835359</v>
          </cell>
          <cell r="V133">
            <v>260.21160297002166</v>
          </cell>
          <cell r="X133">
            <v>403.33826325797588</v>
          </cell>
          <cell r="Z133">
            <v>275.28005750913559</v>
          </cell>
          <cell r="AB133">
            <v>265.0442541008166</v>
          </cell>
          <cell r="AD133">
            <v>311.56654888103651</v>
          </cell>
          <cell r="AF133">
            <v>267.27953077638762</v>
          </cell>
          <cell r="AH133">
            <v>309.28066939583425</v>
          </cell>
          <cell r="AJ133">
            <v>269.29177981809562</v>
          </cell>
          <cell r="AL133">
            <v>256.15858973945052</v>
          </cell>
          <cell r="AN133">
            <v>287.82565466833273</v>
          </cell>
          <cell r="AP133">
            <v>268.46993552923209</v>
          </cell>
          <cell r="AR133">
            <v>242.75256222547583</v>
          </cell>
          <cell r="AT133">
            <v>264.94774175324068</v>
          </cell>
          <cell r="AV133">
            <v>237.71196210358633</v>
          </cell>
          <cell r="AX133">
            <v>261.06267453611514</v>
          </cell>
          <cell r="AZ133">
            <v>243.48558011783987</v>
          </cell>
          <cell r="BB133">
            <v>241.36416249459606</v>
          </cell>
          <cell r="BD133">
            <v>258.52508566977195</v>
          </cell>
        </row>
        <row r="134">
          <cell r="A134">
            <v>134</v>
          </cell>
          <cell r="B134" t="str">
            <v>3.2</v>
          </cell>
          <cell r="C134" t="str">
            <v>Нормативная удельная норма</v>
          </cell>
        </row>
        <row r="135">
          <cell r="A135">
            <v>135</v>
          </cell>
          <cell r="C135" t="str">
            <v>на выработку т/энергии</v>
          </cell>
          <cell r="D135" t="str">
            <v>кг/Гкал</v>
          </cell>
          <cell r="F135">
            <v>118.11068269448855</v>
          </cell>
          <cell r="H135">
            <v>121.27099799652143</v>
          </cell>
          <cell r="J135">
            <v>119.50787439895656</v>
          </cell>
          <cell r="L135">
            <v>126.06591511259127</v>
          </cell>
          <cell r="N135">
            <v>121.47633976999671</v>
          </cell>
          <cell r="P135">
            <v>131.49755933971755</v>
          </cell>
          <cell r="R135">
            <v>123.63294223308043</v>
          </cell>
          <cell r="T135">
            <v>128.95494676215378</v>
          </cell>
          <cell r="V135">
            <v>124.29095977371617</v>
          </cell>
          <cell r="X135">
            <v>129.38080066491204</v>
          </cell>
          <cell r="Z135">
            <v>130.40732992648563</v>
          </cell>
          <cell r="AB135">
            <v>124.41687265549682</v>
          </cell>
          <cell r="AD135">
            <v>141.84090955817351</v>
          </cell>
          <cell r="AF135">
            <v>125.3339768486004</v>
          </cell>
          <cell r="AH135">
            <v>145.05382896607759</v>
          </cell>
          <cell r="AJ135">
            <v>126.33139529507737</v>
          </cell>
          <cell r="AL135">
            <v>129.48904700543449</v>
          </cell>
          <cell r="AN135">
            <v>137.56535609842555</v>
          </cell>
          <cell r="AP135">
            <v>126.54718933452791</v>
          </cell>
          <cell r="AR135">
            <v>119.91848049671199</v>
          </cell>
          <cell r="AT135">
            <v>125.67638578018419</v>
          </cell>
          <cell r="AV135">
            <v>122.95440667616528</v>
          </cell>
          <cell r="AX135">
            <v>125.29408906002989</v>
          </cell>
          <cell r="AZ135">
            <v>121.94821696292355</v>
          </cell>
          <cell r="BB135">
            <v>121.7369339894977</v>
          </cell>
          <cell r="BD135">
            <v>124.82625708111897</v>
          </cell>
        </row>
        <row r="136">
          <cell r="A136">
            <v>136</v>
          </cell>
          <cell r="B136">
            <v>4</v>
          </cell>
          <cell r="C136" t="str">
            <v>Общая экономия топлива</v>
          </cell>
          <cell r="D136" t="str">
            <v>т.у.т.</v>
          </cell>
          <cell r="F136">
            <v>0</v>
          </cell>
          <cell r="H136">
            <v>274</v>
          </cell>
          <cell r="J136">
            <v>274</v>
          </cell>
          <cell r="L136">
            <v>0</v>
          </cell>
          <cell r="N136">
            <v>274</v>
          </cell>
          <cell r="P136">
            <v>-1235</v>
          </cell>
          <cell r="R136">
            <v>-961</v>
          </cell>
          <cell r="T136">
            <v>-419</v>
          </cell>
          <cell r="V136">
            <v>-1380</v>
          </cell>
          <cell r="X136">
            <v>-165</v>
          </cell>
          <cell r="Z136">
            <v>-1819</v>
          </cell>
          <cell r="AB136">
            <v>-1545</v>
          </cell>
          <cell r="AD136">
            <v>-27</v>
          </cell>
          <cell r="AF136">
            <v>-1572</v>
          </cell>
          <cell r="AH136">
            <v>-194</v>
          </cell>
          <cell r="AJ136">
            <v>-1766</v>
          </cell>
          <cell r="AL136">
            <v>-135</v>
          </cell>
          <cell r="AN136">
            <v>-356</v>
          </cell>
          <cell r="AP136">
            <v>-1901</v>
          </cell>
          <cell r="AR136">
            <v>-183</v>
          </cell>
          <cell r="AT136">
            <v>-2084</v>
          </cell>
          <cell r="AV136">
            <v>-29</v>
          </cell>
          <cell r="AX136">
            <v>-2113</v>
          </cell>
          <cell r="AZ136">
            <v>-70</v>
          </cell>
          <cell r="BB136">
            <v>-282</v>
          </cell>
          <cell r="BD136">
            <v>-2183</v>
          </cell>
        </row>
        <row r="137">
          <cell r="A137">
            <v>137</v>
          </cell>
          <cell r="B137" t="str">
            <v>4.1</v>
          </cell>
          <cell r="C137" t="str">
            <v>Экономия по э/энергии</v>
          </cell>
          <cell r="D137" t="str">
            <v>т.у.т.</v>
          </cell>
          <cell r="F137">
            <v>23</v>
          </cell>
          <cell r="H137">
            <v>293</v>
          </cell>
          <cell r="J137">
            <v>316</v>
          </cell>
          <cell r="L137">
            <v>18</v>
          </cell>
          <cell r="N137">
            <v>334</v>
          </cell>
          <cell r="P137">
            <v>-688</v>
          </cell>
          <cell r="R137">
            <v>-354</v>
          </cell>
          <cell r="T137">
            <v>-256</v>
          </cell>
          <cell r="V137">
            <v>-610</v>
          </cell>
          <cell r="X137">
            <v>-125</v>
          </cell>
          <cell r="Z137">
            <v>-1069</v>
          </cell>
          <cell r="AB137">
            <v>-735</v>
          </cell>
          <cell r="AD137">
            <v>-7</v>
          </cell>
          <cell r="AF137">
            <v>-742</v>
          </cell>
          <cell r="AH137">
            <v>-164</v>
          </cell>
          <cell r="AJ137">
            <v>-906</v>
          </cell>
          <cell r="AL137">
            <v>-71</v>
          </cell>
          <cell r="AN137">
            <v>-242</v>
          </cell>
          <cell r="AP137">
            <v>-977</v>
          </cell>
          <cell r="AR137">
            <v>-104</v>
          </cell>
          <cell r="AT137">
            <v>-1081</v>
          </cell>
          <cell r="AV137">
            <v>-10</v>
          </cell>
          <cell r="AX137">
            <v>-1091</v>
          </cell>
          <cell r="AZ137">
            <v>-35</v>
          </cell>
          <cell r="BB137">
            <v>-149</v>
          </cell>
          <cell r="BD137">
            <v>-1126</v>
          </cell>
        </row>
        <row r="138">
          <cell r="A138">
            <v>138</v>
          </cell>
          <cell r="B138" t="str">
            <v>4.2</v>
          </cell>
          <cell r="C138" t="str">
            <v>Экономия по т/энергии</v>
          </cell>
          <cell r="D138" t="str">
            <v>т.у.т.</v>
          </cell>
          <cell r="F138">
            <v>-23</v>
          </cell>
          <cell r="H138">
            <v>-19</v>
          </cell>
          <cell r="J138">
            <v>-42</v>
          </cell>
          <cell r="L138">
            <v>-18</v>
          </cell>
          <cell r="N138">
            <v>-60</v>
          </cell>
          <cell r="P138">
            <v>-547</v>
          </cell>
          <cell r="R138">
            <v>-607</v>
          </cell>
          <cell r="T138">
            <v>-163</v>
          </cell>
          <cell r="V138">
            <v>-770</v>
          </cell>
          <cell r="X138">
            <v>-40</v>
          </cell>
          <cell r="Z138">
            <v>-750</v>
          </cell>
          <cell r="AB138">
            <v>-810</v>
          </cell>
          <cell r="AD138">
            <v>-20</v>
          </cell>
          <cell r="AF138">
            <v>-830</v>
          </cell>
          <cell r="AH138">
            <v>-30</v>
          </cell>
          <cell r="AJ138">
            <v>-860</v>
          </cell>
          <cell r="AL138">
            <v>-64</v>
          </cell>
          <cell r="AN138">
            <v>-114</v>
          </cell>
          <cell r="AP138">
            <v>-924</v>
          </cell>
          <cell r="AR138">
            <v>-79</v>
          </cell>
          <cell r="AT138">
            <v>-1003</v>
          </cell>
          <cell r="AV138">
            <v>-19</v>
          </cell>
          <cell r="AX138">
            <v>-1022</v>
          </cell>
          <cell r="AZ138">
            <v>-35</v>
          </cell>
          <cell r="BB138">
            <v>-133</v>
          </cell>
          <cell r="BD138">
            <v>-1057</v>
          </cell>
        </row>
      </sheetData>
      <sheetData sheetId="1" refreshError="1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  <cell r="AA1">
            <v>27</v>
          </cell>
          <cell r="AB1">
            <v>28</v>
          </cell>
          <cell r="AC1">
            <v>29</v>
          </cell>
          <cell r="AD1">
            <v>30</v>
          </cell>
          <cell r="AE1">
            <v>31</v>
          </cell>
          <cell r="AF1">
            <v>32</v>
          </cell>
          <cell r="AG1">
            <v>33</v>
          </cell>
          <cell r="AH1">
            <v>34</v>
          </cell>
          <cell r="AI1">
            <v>35</v>
          </cell>
          <cell r="AJ1">
            <v>36</v>
          </cell>
          <cell r="AK1">
            <v>37</v>
          </cell>
          <cell r="AL1">
            <v>38</v>
          </cell>
          <cell r="AM1">
            <v>39</v>
          </cell>
          <cell r="AN1">
            <v>40</v>
          </cell>
          <cell r="AO1">
            <v>41</v>
          </cell>
          <cell r="AP1">
            <v>42</v>
          </cell>
          <cell r="AQ1">
            <v>43</v>
          </cell>
          <cell r="AR1">
            <v>44</v>
          </cell>
          <cell r="AS1">
            <v>45</v>
          </cell>
          <cell r="AT1">
            <v>46</v>
          </cell>
          <cell r="AU1">
            <v>47</v>
          </cell>
          <cell r="AV1">
            <v>48</v>
          </cell>
          <cell r="AW1">
            <v>49</v>
          </cell>
          <cell r="AX1">
            <v>50</v>
          </cell>
          <cell r="AY1">
            <v>51</v>
          </cell>
          <cell r="AZ1">
            <v>52</v>
          </cell>
          <cell r="BA1">
            <v>53</v>
          </cell>
          <cell r="BB1">
            <v>54</v>
          </cell>
          <cell r="BC1">
            <v>55</v>
          </cell>
          <cell r="BD1">
            <v>56</v>
          </cell>
        </row>
        <row r="2">
          <cell r="A2">
            <v>2</v>
          </cell>
          <cell r="B2" t="str">
            <v>№</v>
          </cell>
          <cell r="C2" t="str">
            <v>Показатели</v>
          </cell>
          <cell r="D2" t="str">
            <v>Ед.</v>
          </cell>
          <cell r="E2" t="str">
            <v>январь</v>
          </cell>
          <cell r="G2" t="str">
            <v>февраль</v>
          </cell>
          <cell r="I2" t="str">
            <v>2 месяца</v>
          </cell>
          <cell r="K2" t="str">
            <v>март</v>
          </cell>
          <cell r="M2" t="str">
            <v>1 квартал</v>
          </cell>
          <cell r="O2" t="str">
            <v>апрель</v>
          </cell>
          <cell r="Q2" t="str">
            <v>4 месяца</v>
          </cell>
          <cell r="S2" t="str">
            <v>май</v>
          </cell>
          <cell r="U2" t="str">
            <v>5 месяцев</v>
          </cell>
          <cell r="W2" t="str">
            <v>июнь</v>
          </cell>
          <cell r="Y2" t="str">
            <v>2 квартал</v>
          </cell>
          <cell r="AA2" t="str">
            <v>1 полугодие</v>
          </cell>
          <cell r="AC2" t="str">
            <v>июль</v>
          </cell>
          <cell r="AE2" t="str">
            <v>7 месяцев</v>
          </cell>
          <cell r="AG2" t="str">
            <v>август</v>
          </cell>
          <cell r="AI2" t="str">
            <v>8 месяцев</v>
          </cell>
          <cell r="AK2" t="str">
            <v>сентябрь</v>
          </cell>
          <cell r="AM2" t="str">
            <v>3 квартал</v>
          </cell>
          <cell r="AO2" t="str">
            <v>9 месяцев</v>
          </cell>
          <cell r="AQ2" t="str">
            <v>октябрь</v>
          </cell>
          <cell r="AS2" t="str">
            <v>10 месяцев</v>
          </cell>
          <cell r="AU2" t="str">
            <v>ноябрь</v>
          </cell>
          <cell r="AW2" t="str">
            <v>11 месяцев</v>
          </cell>
          <cell r="AY2" t="str">
            <v>декабрь</v>
          </cell>
          <cell r="BA2" t="str">
            <v>4 квартал</v>
          </cell>
          <cell r="BC2" t="str">
            <v>год</v>
          </cell>
        </row>
        <row r="3">
          <cell r="A3">
            <v>3</v>
          </cell>
          <cell r="D3" t="str">
            <v>измер.</v>
          </cell>
          <cell r="E3" t="str">
            <v>план</v>
          </cell>
          <cell r="F3" t="str">
            <v>факт</v>
          </cell>
          <cell r="G3" t="str">
            <v>план</v>
          </cell>
          <cell r="H3" t="str">
            <v>факт</v>
          </cell>
          <cell r="I3" t="str">
            <v>план</v>
          </cell>
          <cell r="J3" t="str">
            <v>факт</v>
          </cell>
          <cell r="K3" t="str">
            <v>план</v>
          </cell>
          <cell r="L3" t="str">
            <v>факт</v>
          </cell>
          <cell r="M3" t="str">
            <v>план</v>
          </cell>
          <cell r="N3" t="str">
            <v>факт</v>
          </cell>
          <cell r="O3" t="str">
            <v>план</v>
          </cell>
          <cell r="P3" t="str">
            <v>факт</v>
          </cell>
          <cell r="Q3" t="str">
            <v>план</v>
          </cell>
          <cell r="R3" t="str">
            <v>факт</v>
          </cell>
          <cell r="S3" t="str">
            <v>план</v>
          </cell>
          <cell r="T3" t="str">
            <v>факт</v>
          </cell>
          <cell r="U3" t="str">
            <v>план</v>
          </cell>
          <cell r="V3" t="str">
            <v>факт</v>
          </cell>
          <cell r="W3" t="str">
            <v>план</v>
          </cell>
          <cell r="X3" t="str">
            <v>факт</v>
          </cell>
          <cell r="Y3" t="str">
            <v>план</v>
          </cell>
          <cell r="Z3" t="str">
            <v>факт</v>
          </cell>
          <cell r="AA3" t="str">
            <v>план</v>
          </cell>
          <cell r="AB3" t="str">
            <v>факт</v>
          </cell>
          <cell r="AC3" t="str">
            <v>план</v>
          </cell>
          <cell r="AD3" t="str">
            <v>факт</v>
          </cell>
          <cell r="AE3" t="str">
            <v>план</v>
          </cell>
          <cell r="AF3" t="str">
            <v>факт</v>
          </cell>
          <cell r="AG3" t="str">
            <v>план</v>
          </cell>
          <cell r="AH3" t="str">
            <v>факт</v>
          </cell>
          <cell r="AI3" t="str">
            <v>план</v>
          </cell>
          <cell r="AJ3" t="str">
            <v>факт</v>
          </cell>
          <cell r="AK3" t="str">
            <v>план</v>
          </cell>
          <cell r="AL3" t="str">
            <v>факт</v>
          </cell>
          <cell r="AM3" t="str">
            <v>план</v>
          </cell>
          <cell r="AN3" t="str">
            <v>факт</v>
          </cell>
          <cell r="AO3" t="str">
            <v>план</v>
          </cell>
          <cell r="AP3" t="str">
            <v>факт</v>
          </cell>
          <cell r="AQ3" t="str">
            <v>план</v>
          </cell>
          <cell r="AR3" t="str">
            <v>факт</v>
          </cell>
          <cell r="AS3" t="str">
            <v>план</v>
          </cell>
          <cell r="AT3" t="str">
            <v>факт</v>
          </cell>
          <cell r="AU3" t="str">
            <v>план</v>
          </cell>
          <cell r="AV3" t="str">
            <v>факт</v>
          </cell>
          <cell r="AW3" t="str">
            <v>план</v>
          </cell>
          <cell r="AX3" t="str">
            <v>факт</v>
          </cell>
          <cell r="AY3" t="str">
            <v>план</v>
          </cell>
          <cell r="AZ3" t="str">
            <v>факт</v>
          </cell>
          <cell r="BA3" t="str">
            <v>план</v>
          </cell>
          <cell r="BB3" t="str">
            <v>факт</v>
          </cell>
          <cell r="BC3" t="str">
            <v>план</v>
          </cell>
          <cell r="BD3" t="str">
            <v>факт</v>
          </cell>
        </row>
        <row r="4">
          <cell r="A4">
            <v>4</v>
          </cell>
          <cell r="B4" t="str">
            <v>I</v>
          </cell>
          <cell r="C4" t="str">
            <v>А. Рабочаа мощность</v>
          </cell>
        </row>
        <row r="5">
          <cell r="A5">
            <v>5</v>
          </cell>
          <cell r="C5" t="str">
            <v>Количество дней</v>
          </cell>
          <cell r="D5" t="str">
            <v>дн.</v>
          </cell>
          <cell r="E5">
            <v>19</v>
          </cell>
          <cell r="F5">
            <v>19</v>
          </cell>
          <cell r="G5">
            <v>20</v>
          </cell>
          <cell r="H5">
            <v>20</v>
          </cell>
          <cell r="I5">
            <v>39</v>
          </cell>
          <cell r="J5">
            <v>39</v>
          </cell>
          <cell r="K5">
            <v>21</v>
          </cell>
          <cell r="L5">
            <v>21</v>
          </cell>
          <cell r="M5">
            <v>60</v>
          </cell>
          <cell r="N5">
            <v>60</v>
          </cell>
          <cell r="O5">
            <v>22</v>
          </cell>
          <cell r="P5">
            <v>22</v>
          </cell>
          <cell r="Q5">
            <v>82</v>
          </cell>
          <cell r="R5">
            <v>82</v>
          </cell>
          <cell r="S5">
            <v>18</v>
          </cell>
          <cell r="T5">
            <v>18</v>
          </cell>
          <cell r="U5">
            <v>100</v>
          </cell>
          <cell r="V5">
            <v>100</v>
          </cell>
          <cell r="W5">
            <v>21</v>
          </cell>
          <cell r="X5">
            <v>21</v>
          </cell>
          <cell r="Y5">
            <v>61</v>
          </cell>
          <cell r="Z5">
            <v>61</v>
          </cell>
          <cell r="AA5">
            <v>121</v>
          </cell>
          <cell r="AB5">
            <v>121</v>
          </cell>
          <cell r="AC5">
            <v>23</v>
          </cell>
          <cell r="AD5">
            <v>23</v>
          </cell>
          <cell r="AE5">
            <v>144</v>
          </cell>
          <cell r="AF5">
            <v>144</v>
          </cell>
          <cell r="AG5">
            <v>21</v>
          </cell>
          <cell r="AH5">
            <v>21</v>
          </cell>
          <cell r="AI5">
            <v>165</v>
          </cell>
          <cell r="AJ5">
            <v>165</v>
          </cell>
          <cell r="AK5">
            <v>21</v>
          </cell>
          <cell r="AL5">
            <v>21</v>
          </cell>
          <cell r="AM5">
            <v>65</v>
          </cell>
          <cell r="AN5">
            <v>65</v>
          </cell>
          <cell r="AO5">
            <v>186</v>
          </cell>
          <cell r="AP5">
            <v>186</v>
          </cell>
          <cell r="AQ5">
            <v>22</v>
          </cell>
          <cell r="AR5">
            <v>22</v>
          </cell>
          <cell r="AS5">
            <v>208</v>
          </cell>
          <cell r="AT5">
            <v>208</v>
          </cell>
          <cell r="AU5">
            <v>20</v>
          </cell>
          <cell r="AV5">
            <v>20</v>
          </cell>
          <cell r="AW5">
            <v>228</v>
          </cell>
          <cell r="AX5">
            <v>228</v>
          </cell>
          <cell r="AY5">
            <v>22</v>
          </cell>
          <cell r="AZ5">
            <v>22</v>
          </cell>
          <cell r="BA5">
            <v>64</v>
          </cell>
          <cell r="BB5">
            <v>64</v>
          </cell>
          <cell r="BC5">
            <v>250</v>
          </cell>
          <cell r="BD5">
            <v>250</v>
          </cell>
        </row>
        <row r="6">
          <cell r="A6">
            <v>6</v>
          </cell>
          <cell r="B6">
            <v>1</v>
          </cell>
          <cell r="C6" t="str">
            <v>Рабочаая мощность всего:</v>
          </cell>
          <cell r="D6" t="str">
            <v>МВт</v>
          </cell>
          <cell r="E6">
            <v>500</v>
          </cell>
          <cell r="F6">
            <v>520</v>
          </cell>
          <cell r="G6">
            <v>480</v>
          </cell>
          <cell r="H6">
            <v>527</v>
          </cell>
          <cell r="I6">
            <v>489.74358974358972</v>
          </cell>
          <cell r="J6">
            <v>523.58974358974353</v>
          </cell>
          <cell r="K6">
            <v>450</v>
          </cell>
          <cell r="L6">
            <v>503</v>
          </cell>
          <cell r="M6">
            <v>475.83333333333337</v>
          </cell>
          <cell r="N6">
            <v>516.38333333333333</v>
          </cell>
          <cell r="O6">
            <v>435</v>
          </cell>
          <cell r="P6">
            <v>494</v>
          </cell>
          <cell r="Q6">
            <v>464.8780487804878</v>
          </cell>
          <cell r="R6">
            <v>510.3780487804878</v>
          </cell>
          <cell r="S6">
            <v>510</v>
          </cell>
          <cell r="T6">
            <v>591</v>
          </cell>
          <cell r="U6">
            <v>472.88</v>
          </cell>
          <cell r="V6">
            <v>524.72</v>
          </cell>
          <cell r="W6">
            <v>465</v>
          </cell>
          <cell r="X6">
            <v>512</v>
          </cell>
          <cell r="Y6">
            <v>467.18</v>
          </cell>
          <cell r="Z6">
            <v>528.05999999999995</v>
          </cell>
          <cell r="AA6">
            <v>471.12578512396692</v>
          </cell>
          <cell r="AB6">
            <v>522.72578512396694</v>
          </cell>
          <cell r="AC6">
            <v>360</v>
          </cell>
          <cell r="AD6">
            <v>479</v>
          </cell>
          <cell r="AE6">
            <v>453.85</v>
          </cell>
          <cell r="AF6">
            <v>515.63</v>
          </cell>
          <cell r="AG6">
            <v>355</v>
          </cell>
          <cell r="AH6">
            <v>476</v>
          </cell>
          <cell r="AI6">
            <v>441.02</v>
          </cell>
          <cell r="AJ6">
            <v>510.55</v>
          </cell>
          <cell r="AK6">
            <v>384</v>
          </cell>
          <cell r="AL6">
            <v>515</v>
          </cell>
          <cell r="AM6">
            <v>366.18000000000006</v>
          </cell>
          <cell r="AN6">
            <v>489.35000000000008</v>
          </cell>
          <cell r="AO6">
            <v>434.3</v>
          </cell>
          <cell r="AP6">
            <v>511.92</v>
          </cell>
          <cell r="AQ6">
            <v>445</v>
          </cell>
          <cell r="AR6">
            <v>621</v>
          </cell>
          <cell r="AS6">
            <v>435.8300000000001</v>
          </cell>
          <cell r="AT6">
            <v>522.73</v>
          </cell>
          <cell r="AU6">
            <v>480</v>
          </cell>
          <cell r="AV6">
            <v>665</v>
          </cell>
          <cell r="AW6">
            <v>439.71</v>
          </cell>
          <cell r="AX6">
            <v>535.22</v>
          </cell>
          <cell r="AY6">
            <v>480</v>
          </cell>
          <cell r="AZ6">
            <v>616</v>
          </cell>
          <cell r="BA6">
            <v>467.97</v>
          </cell>
          <cell r="BB6">
            <v>633.04</v>
          </cell>
          <cell r="BC6">
            <v>443.25</v>
          </cell>
          <cell r="BD6">
            <v>542.33000000000004</v>
          </cell>
        </row>
        <row r="7">
          <cell r="A7">
            <v>7</v>
          </cell>
          <cell r="B7" t="str">
            <v>1.1</v>
          </cell>
          <cell r="C7" t="str">
            <v>в т.ч. ТЭС</v>
          </cell>
          <cell r="D7" t="str">
            <v>МВт</v>
          </cell>
          <cell r="E7">
            <v>165</v>
          </cell>
          <cell r="F7">
            <v>171</v>
          </cell>
          <cell r="G7">
            <v>145</v>
          </cell>
          <cell r="H7">
            <v>192</v>
          </cell>
          <cell r="I7">
            <v>154.74358974358975</v>
          </cell>
          <cell r="J7">
            <v>181.76923076923077</v>
          </cell>
          <cell r="K7">
            <v>135</v>
          </cell>
          <cell r="L7">
            <v>188</v>
          </cell>
          <cell r="M7">
            <v>147.83333333333334</v>
          </cell>
          <cell r="N7">
            <v>183.95</v>
          </cell>
          <cell r="O7">
            <v>110</v>
          </cell>
          <cell r="P7">
            <v>169</v>
          </cell>
          <cell r="Q7">
            <v>137.6829268292683</v>
          </cell>
          <cell r="R7">
            <v>179.9390243902439</v>
          </cell>
          <cell r="S7">
            <v>76</v>
          </cell>
          <cell r="T7">
            <v>85</v>
          </cell>
          <cell r="U7">
            <v>126.6</v>
          </cell>
          <cell r="V7">
            <v>162.9</v>
          </cell>
          <cell r="W7">
            <v>15</v>
          </cell>
          <cell r="X7">
            <v>16</v>
          </cell>
          <cell r="Y7">
            <v>67.260000000000005</v>
          </cell>
          <cell r="Z7">
            <v>91.54</v>
          </cell>
          <cell r="AA7">
            <v>107.2</v>
          </cell>
          <cell r="AB7">
            <v>137.4</v>
          </cell>
          <cell r="AC7">
            <v>35</v>
          </cell>
          <cell r="AD7">
            <v>40</v>
          </cell>
          <cell r="AE7">
            <v>95.68</v>
          </cell>
          <cell r="AF7">
            <v>121.8</v>
          </cell>
          <cell r="AG7">
            <v>35</v>
          </cell>
          <cell r="AH7">
            <v>39</v>
          </cell>
          <cell r="AI7">
            <v>87.96</v>
          </cell>
          <cell r="AJ7">
            <v>111.3</v>
          </cell>
          <cell r="AK7">
            <v>45</v>
          </cell>
          <cell r="AL7">
            <v>45</v>
          </cell>
          <cell r="AM7">
            <v>38.229999999999997</v>
          </cell>
          <cell r="AN7">
            <v>41.29</v>
          </cell>
          <cell r="AO7">
            <v>83.11</v>
          </cell>
          <cell r="AP7">
            <v>103.8</v>
          </cell>
          <cell r="AQ7">
            <v>105</v>
          </cell>
          <cell r="AR7">
            <v>123</v>
          </cell>
          <cell r="AS7">
            <v>85.42</v>
          </cell>
          <cell r="AT7">
            <v>105.82</v>
          </cell>
          <cell r="AU7">
            <v>130</v>
          </cell>
          <cell r="AV7">
            <v>158</v>
          </cell>
          <cell r="AW7">
            <v>89.33</v>
          </cell>
          <cell r="AX7">
            <v>110.4</v>
          </cell>
          <cell r="AY7">
            <v>150</v>
          </cell>
          <cell r="AZ7">
            <v>165</v>
          </cell>
          <cell r="BA7">
            <v>128.28</v>
          </cell>
          <cell r="BB7">
            <v>148.38</v>
          </cell>
          <cell r="BC7">
            <v>94.67</v>
          </cell>
          <cell r="BD7">
            <v>115.2</v>
          </cell>
        </row>
        <row r="8">
          <cell r="A8">
            <v>8</v>
          </cell>
          <cell r="B8" t="str">
            <v>1.2</v>
          </cell>
          <cell r="C8" t="str">
            <v>ГЭС</v>
          </cell>
          <cell r="D8" t="str">
            <v>МВт</v>
          </cell>
          <cell r="E8">
            <v>335</v>
          </cell>
          <cell r="F8">
            <v>349</v>
          </cell>
          <cell r="G8">
            <v>335</v>
          </cell>
          <cell r="H8">
            <v>335</v>
          </cell>
          <cell r="I8">
            <v>334.99999999999994</v>
          </cell>
          <cell r="J8">
            <v>341.82051282051276</v>
          </cell>
          <cell r="K8">
            <v>315</v>
          </cell>
          <cell r="L8">
            <v>315</v>
          </cell>
          <cell r="M8">
            <v>328</v>
          </cell>
          <cell r="N8">
            <v>332.43333333333334</v>
          </cell>
          <cell r="O8">
            <v>325</v>
          </cell>
          <cell r="P8">
            <v>325</v>
          </cell>
          <cell r="Q8">
            <v>327.19512195121951</v>
          </cell>
          <cell r="R8">
            <v>330.4390243902439</v>
          </cell>
          <cell r="S8">
            <v>434</v>
          </cell>
          <cell r="T8">
            <v>506</v>
          </cell>
          <cell r="U8">
            <v>346.28000000000003</v>
          </cell>
          <cell r="V8">
            <v>361.82</v>
          </cell>
          <cell r="W8">
            <v>450</v>
          </cell>
          <cell r="X8">
            <v>496</v>
          </cell>
          <cell r="Y8">
            <v>399.92</v>
          </cell>
          <cell r="Z8">
            <v>436.52</v>
          </cell>
          <cell r="AA8">
            <v>363.92578512396693</v>
          </cell>
          <cell r="AB8">
            <v>385.32578512396691</v>
          </cell>
          <cell r="AC8">
            <v>325</v>
          </cell>
          <cell r="AD8">
            <v>439</v>
          </cell>
          <cell r="AE8">
            <v>358.17</v>
          </cell>
          <cell r="AF8">
            <v>393.83</v>
          </cell>
          <cell r="AG8">
            <v>320</v>
          </cell>
          <cell r="AH8">
            <v>437</v>
          </cell>
          <cell r="AI8">
            <v>353.06</v>
          </cell>
          <cell r="AJ8">
            <v>399.25</v>
          </cell>
          <cell r="AK8">
            <v>339</v>
          </cell>
          <cell r="AL8">
            <v>470</v>
          </cell>
          <cell r="AM8">
            <v>327.95000000000005</v>
          </cell>
          <cell r="AN8">
            <v>448.06000000000006</v>
          </cell>
          <cell r="AO8">
            <v>351.19</v>
          </cell>
          <cell r="AP8">
            <v>408.12</v>
          </cell>
          <cell r="AQ8">
            <v>340</v>
          </cell>
          <cell r="AR8">
            <v>498</v>
          </cell>
          <cell r="AS8">
            <v>350.41000000000008</v>
          </cell>
          <cell r="AT8">
            <v>416.90999999999997</v>
          </cell>
          <cell r="AU8">
            <v>350</v>
          </cell>
          <cell r="AV8">
            <v>507</v>
          </cell>
          <cell r="AW8">
            <v>350.38</v>
          </cell>
          <cell r="AX8">
            <v>424.82</v>
          </cell>
          <cell r="AY8">
            <v>330</v>
          </cell>
          <cell r="AZ8">
            <v>451</v>
          </cell>
          <cell r="BA8">
            <v>339.69</v>
          </cell>
          <cell r="BB8">
            <v>484.65999999999997</v>
          </cell>
          <cell r="BC8">
            <v>348.58</v>
          </cell>
          <cell r="BD8">
            <v>427.13</v>
          </cell>
        </row>
        <row r="9">
          <cell r="A9">
            <v>9</v>
          </cell>
          <cell r="B9" t="str">
            <v>1.2.1</v>
          </cell>
          <cell r="C9" t="str">
            <v>в т.ч. каскады Сунский</v>
          </cell>
          <cell r="D9" t="str">
            <v>-//-</v>
          </cell>
          <cell r="E9">
            <v>30</v>
          </cell>
          <cell r="F9">
            <v>30</v>
          </cell>
          <cell r="G9">
            <v>25</v>
          </cell>
          <cell r="H9">
            <v>25</v>
          </cell>
          <cell r="I9">
            <v>27.435897435897434</v>
          </cell>
          <cell r="J9">
            <v>27.435897435897434</v>
          </cell>
          <cell r="K9">
            <v>25</v>
          </cell>
          <cell r="L9">
            <v>25</v>
          </cell>
          <cell r="M9">
            <v>26.583333333333332</v>
          </cell>
          <cell r="N9">
            <v>26.583333333333332</v>
          </cell>
          <cell r="O9">
            <v>38</v>
          </cell>
          <cell r="P9">
            <v>38</v>
          </cell>
          <cell r="Q9">
            <v>29.646341463414632</v>
          </cell>
          <cell r="R9">
            <v>29.646341463414632</v>
          </cell>
          <cell r="S9">
            <v>42</v>
          </cell>
          <cell r="T9">
            <v>42</v>
          </cell>
          <cell r="U9">
            <v>31.87</v>
          </cell>
          <cell r="V9">
            <v>31.87</v>
          </cell>
          <cell r="W9">
            <v>50</v>
          </cell>
          <cell r="X9">
            <v>50</v>
          </cell>
          <cell r="Y9">
            <v>43.31</v>
          </cell>
          <cell r="Z9">
            <v>43.31</v>
          </cell>
          <cell r="AA9">
            <v>35.020000000000003</v>
          </cell>
          <cell r="AB9">
            <v>35.020000000000003</v>
          </cell>
          <cell r="AC9">
            <v>41</v>
          </cell>
          <cell r="AD9">
            <v>51</v>
          </cell>
          <cell r="AE9">
            <v>35.97</v>
          </cell>
          <cell r="AF9">
            <v>37.57</v>
          </cell>
          <cell r="AG9">
            <v>26</v>
          </cell>
          <cell r="AH9">
            <v>50</v>
          </cell>
          <cell r="AI9">
            <v>34.700000000000003</v>
          </cell>
          <cell r="AJ9">
            <v>39.15</v>
          </cell>
          <cell r="AK9">
            <v>30</v>
          </cell>
          <cell r="AL9">
            <v>48</v>
          </cell>
          <cell r="AM9">
            <v>32.6</v>
          </cell>
          <cell r="AN9">
            <v>49.71</v>
          </cell>
          <cell r="AO9">
            <v>34.17</v>
          </cell>
          <cell r="AP9">
            <v>40.15</v>
          </cell>
          <cell r="AQ9">
            <v>25</v>
          </cell>
          <cell r="AR9">
            <v>40</v>
          </cell>
          <cell r="AS9">
            <v>33.200000000000003</v>
          </cell>
          <cell r="AT9">
            <v>40.130000000000003</v>
          </cell>
          <cell r="AU9">
            <v>38</v>
          </cell>
          <cell r="AV9">
            <v>42</v>
          </cell>
          <cell r="AW9">
            <v>33.619999999999997</v>
          </cell>
          <cell r="AX9">
            <v>40.299999999999997</v>
          </cell>
          <cell r="AY9">
            <v>30</v>
          </cell>
          <cell r="AZ9">
            <v>39</v>
          </cell>
          <cell r="BA9">
            <v>30.78</v>
          </cell>
          <cell r="BB9">
            <v>40.28</v>
          </cell>
          <cell r="BC9">
            <v>33.299999999999997</v>
          </cell>
          <cell r="BD9">
            <v>40.18</v>
          </cell>
        </row>
        <row r="10">
          <cell r="A10">
            <v>10</v>
          </cell>
          <cell r="B10" t="str">
            <v>1.2.2</v>
          </cell>
          <cell r="C10" t="str">
            <v>Выгский</v>
          </cell>
          <cell r="D10" t="str">
            <v>-//-</v>
          </cell>
          <cell r="E10">
            <v>169</v>
          </cell>
          <cell r="F10">
            <v>169</v>
          </cell>
          <cell r="G10">
            <v>166</v>
          </cell>
          <cell r="H10">
            <v>166</v>
          </cell>
          <cell r="I10">
            <v>167.46153846153845</v>
          </cell>
          <cell r="J10">
            <v>167.46153846153845</v>
          </cell>
          <cell r="K10">
            <v>151</v>
          </cell>
          <cell r="L10">
            <v>151</v>
          </cell>
          <cell r="M10">
            <v>161.69999999999999</v>
          </cell>
          <cell r="N10">
            <v>161.69999999999999</v>
          </cell>
          <cell r="O10">
            <v>155</v>
          </cell>
          <cell r="P10">
            <v>155</v>
          </cell>
          <cell r="Q10">
            <v>159.90243902439025</v>
          </cell>
          <cell r="R10">
            <v>159.90243902439025</v>
          </cell>
          <cell r="S10">
            <v>186</v>
          </cell>
          <cell r="T10">
            <v>196</v>
          </cell>
          <cell r="U10">
            <v>164.46</v>
          </cell>
          <cell r="V10">
            <v>166</v>
          </cell>
          <cell r="W10">
            <v>182</v>
          </cell>
          <cell r="X10">
            <v>182</v>
          </cell>
          <cell r="Y10">
            <v>173.4</v>
          </cell>
          <cell r="Z10">
            <v>176</v>
          </cell>
          <cell r="AA10">
            <v>167.6</v>
          </cell>
          <cell r="AB10">
            <v>169</v>
          </cell>
          <cell r="AC10">
            <v>114</v>
          </cell>
          <cell r="AD10">
            <v>150</v>
          </cell>
          <cell r="AE10">
            <v>159.1</v>
          </cell>
          <cell r="AF10">
            <v>166</v>
          </cell>
          <cell r="AG10">
            <v>115</v>
          </cell>
          <cell r="AH10">
            <v>156</v>
          </cell>
          <cell r="AI10">
            <v>153.4</v>
          </cell>
          <cell r="AJ10">
            <v>165</v>
          </cell>
          <cell r="AK10">
            <v>144</v>
          </cell>
          <cell r="AL10">
            <v>181</v>
          </cell>
          <cell r="AM10">
            <v>124</v>
          </cell>
          <cell r="AN10">
            <v>162</v>
          </cell>
          <cell r="AO10">
            <v>152.4</v>
          </cell>
          <cell r="AP10">
            <v>167</v>
          </cell>
          <cell r="AQ10">
            <v>159</v>
          </cell>
          <cell r="AR10">
            <v>187</v>
          </cell>
          <cell r="AS10">
            <v>153.08000000000001</v>
          </cell>
          <cell r="AT10">
            <v>168.76</v>
          </cell>
          <cell r="AU10">
            <v>154</v>
          </cell>
          <cell r="AV10">
            <v>189</v>
          </cell>
          <cell r="AW10">
            <v>153.16</v>
          </cell>
          <cell r="AX10">
            <v>170.54</v>
          </cell>
          <cell r="AY10">
            <v>159</v>
          </cell>
          <cell r="AZ10">
            <v>201</v>
          </cell>
          <cell r="BA10">
            <v>157.44</v>
          </cell>
          <cell r="BB10">
            <v>192.44</v>
          </cell>
          <cell r="BC10">
            <v>153.68</v>
          </cell>
          <cell r="BD10">
            <v>173.22</v>
          </cell>
        </row>
        <row r="11">
          <cell r="A11">
            <v>11</v>
          </cell>
          <cell r="B11" t="str">
            <v>1.2.3</v>
          </cell>
          <cell r="C11" t="str">
            <v>Кемский</v>
          </cell>
          <cell r="D11" t="str">
            <v>-//-</v>
          </cell>
          <cell r="E11">
            <v>131</v>
          </cell>
          <cell r="F11">
            <v>145</v>
          </cell>
          <cell r="G11">
            <v>138</v>
          </cell>
          <cell r="H11">
            <v>138</v>
          </cell>
          <cell r="I11">
            <v>134.58974358974359</v>
          </cell>
          <cell r="J11">
            <v>141.41025641025641</v>
          </cell>
          <cell r="K11">
            <v>131</v>
          </cell>
          <cell r="L11">
            <v>131</v>
          </cell>
          <cell r="M11">
            <v>133.33333333333334</v>
          </cell>
          <cell r="N11">
            <v>137.76666666666668</v>
          </cell>
          <cell r="O11">
            <v>126</v>
          </cell>
          <cell r="P11">
            <v>126</v>
          </cell>
          <cell r="Q11">
            <v>131.36585365853659</v>
          </cell>
          <cell r="R11">
            <v>134.60975609756099</v>
          </cell>
          <cell r="S11">
            <v>196</v>
          </cell>
          <cell r="T11">
            <v>258</v>
          </cell>
          <cell r="U11">
            <v>143</v>
          </cell>
          <cell r="V11">
            <v>157</v>
          </cell>
          <cell r="W11">
            <v>209</v>
          </cell>
          <cell r="X11">
            <v>255</v>
          </cell>
          <cell r="Y11">
            <v>175</v>
          </cell>
          <cell r="Z11">
            <v>209</v>
          </cell>
          <cell r="AA11">
            <v>154</v>
          </cell>
          <cell r="AB11">
            <v>174</v>
          </cell>
          <cell r="AC11">
            <v>164</v>
          </cell>
          <cell r="AD11">
            <v>231</v>
          </cell>
          <cell r="AE11">
            <v>156</v>
          </cell>
          <cell r="AF11">
            <v>183</v>
          </cell>
          <cell r="AG11">
            <v>173</v>
          </cell>
          <cell r="AH11">
            <v>225</v>
          </cell>
          <cell r="AI11">
            <v>158</v>
          </cell>
          <cell r="AJ11">
            <v>188</v>
          </cell>
          <cell r="AK11">
            <v>161</v>
          </cell>
          <cell r="AL11">
            <v>235</v>
          </cell>
          <cell r="AM11">
            <v>166</v>
          </cell>
          <cell r="AN11">
            <v>230</v>
          </cell>
          <cell r="AO11">
            <v>158</v>
          </cell>
          <cell r="AP11">
            <v>194</v>
          </cell>
          <cell r="AQ11">
            <v>152</v>
          </cell>
          <cell r="AR11">
            <v>263</v>
          </cell>
          <cell r="AS11">
            <v>157.78</v>
          </cell>
          <cell r="AT11">
            <v>200.94</v>
          </cell>
          <cell r="AU11">
            <v>152</v>
          </cell>
          <cell r="AV11">
            <v>268</v>
          </cell>
          <cell r="AW11">
            <v>157.28</v>
          </cell>
          <cell r="AX11">
            <v>206.82</v>
          </cell>
          <cell r="AY11">
            <v>133</v>
          </cell>
          <cell r="AZ11">
            <v>203</v>
          </cell>
          <cell r="BA11">
            <v>145.47</v>
          </cell>
          <cell r="BB11">
            <v>243.94</v>
          </cell>
          <cell r="BC11">
            <v>155.13999999999999</v>
          </cell>
          <cell r="BD11">
            <v>206.49</v>
          </cell>
        </row>
        <row r="12">
          <cell r="A12">
            <v>12</v>
          </cell>
          <cell r="B12" t="str">
            <v>1.2.4</v>
          </cell>
          <cell r="C12" t="str">
            <v>Зап.-Карельск. сети</v>
          </cell>
          <cell r="D12" t="str">
            <v>-//-</v>
          </cell>
          <cell r="E12">
            <v>5</v>
          </cell>
          <cell r="F12">
            <v>5</v>
          </cell>
          <cell r="G12">
            <v>6</v>
          </cell>
          <cell r="H12">
            <v>6</v>
          </cell>
          <cell r="I12">
            <v>5.5128205128205128</v>
          </cell>
          <cell r="J12">
            <v>5.5128205128205128</v>
          </cell>
          <cell r="K12">
            <v>8</v>
          </cell>
          <cell r="L12">
            <v>8</v>
          </cell>
          <cell r="M12">
            <v>6.3833333333333337</v>
          </cell>
          <cell r="N12">
            <v>6.3833333333333337</v>
          </cell>
          <cell r="O12">
            <v>6</v>
          </cell>
          <cell r="P12">
            <v>6</v>
          </cell>
          <cell r="Q12">
            <v>6.2804878048780486</v>
          </cell>
          <cell r="R12">
            <v>6.2804878048780486</v>
          </cell>
          <cell r="S12">
            <v>10</v>
          </cell>
          <cell r="T12">
            <v>10</v>
          </cell>
          <cell r="U12">
            <v>6.95</v>
          </cell>
          <cell r="V12">
            <v>6.95</v>
          </cell>
          <cell r="W12">
            <v>9</v>
          </cell>
          <cell r="X12">
            <v>9</v>
          </cell>
          <cell r="Y12">
            <v>8.2100000000000009</v>
          </cell>
          <cell r="Z12">
            <v>8.2100000000000009</v>
          </cell>
          <cell r="AA12">
            <v>7.3057851239669418</v>
          </cell>
          <cell r="AB12">
            <v>7.3057851239669418</v>
          </cell>
          <cell r="AC12">
            <v>6</v>
          </cell>
          <cell r="AD12">
            <v>7</v>
          </cell>
          <cell r="AE12">
            <v>7.1</v>
          </cell>
          <cell r="AF12">
            <v>7.26</v>
          </cell>
          <cell r="AG12">
            <v>6</v>
          </cell>
          <cell r="AH12">
            <v>6</v>
          </cell>
          <cell r="AI12">
            <v>6.96</v>
          </cell>
          <cell r="AJ12">
            <v>7.1</v>
          </cell>
          <cell r="AK12">
            <v>4</v>
          </cell>
          <cell r="AL12">
            <v>6</v>
          </cell>
          <cell r="AM12">
            <v>5.35</v>
          </cell>
          <cell r="AN12">
            <v>6.35</v>
          </cell>
          <cell r="AO12">
            <v>6.62</v>
          </cell>
          <cell r="AP12">
            <v>6.97</v>
          </cell>
          <cell r="AQ12">
            <v>4</v>
          </cell>
          <cell r="AR12">
            <v>8</v>
          </cell>
          <cell r="AS12">
            <v>6.35</v>
          </cell>
          <cell r="AT12">
            <v>7.08</v>
          </cell>
          <cell r="AU12">
            <v>6</v>
          </cell>
          <cell r="AV12">
            <v>8</v>
          </cell>
          <cell r="AW12">
            <v>6.32</v>
          </cell>
          <cell r="AX12">
            <v>7.16</v>
          </cell>
          <cell r="AY12">
            <v>8</v>
          </cell>
          <cell r="AZ12">
            <v>8</v>
          </cell>
          <cell r="BA12">
            <v>6</v>
          </cell>
          <cell r="BB12">
            <v>8</v>
          </cell>
          <cell r="BC12">
            <v>6.46</v>
          </cell>
          <cell r="BD12">
            <v>7.24</v>
          </cell>
        </row>
        <row r="13">
          <cell r="A13">
            <v>13</v>
          </cell>
          <cell r="B13" t="str">
            <v>II</v>
          </cell>
          <cell r="C13" t="str">
            <v>Б. Полезный отпуск э/энергии</v>
          </cell>
        </row>
        <row r="14">
          <cell r="A14">
            <v>14</v>
          </cell>
          <cell r="B14">
            <v>1</v>
          </cell>
          <cell r="C14" t="str">
            <v>Выработка э/э всего:</v>
          </cell>
          <cell r="E14">
            <v>391000</v>
          </cell>
          <cell r="F14">
            <v>374814</v>
          </cell>
          <cell r="G14">
            <v>337000</v>
          </cell>
          <cell r="H14">
            <v>325401</v>
          </cell>
          <cell r="I14">
            <v>728000</v>
          </cell>
          <cell r="J14">
            <v>700215</v>
          </cell>
          <cell r="K14">
            <v>345000</v>
          </cell>
          <cell r="L14">
            <v>333419</v>
          </cell>
          <cell r="M14">
            <v>1073000</v>
          </cell>
          <cell r="N14">
            <v>1033634</v>
          </cell>
          <cell r="O14">
            <v>303000</v>
          </cell>
          <cell r="P14">
            <v>296058</v>
          </cell>
          <cell r="Q14">
            <v>1376000</v>
          </cell>
          <cell r="R14">
            <v>1329692</v>
          </cell>
          <cell r="S14">
            <v>398000</v>
          </cell>
          <cell r="T14">
            <v>447430</v>
          </cell>
          <cell r="U14">
            <v>1774000</v>
          </cell>
          <cell r="V14">
            <v>1777122</v>
          </cell>
          <cell r="W14">
            <v>387000</v>
          </cell>
          <cell r="X14">
            <v>367214</v>
          </cell>
          <cell r="Y14">
            <v>1088000</v>
          </cell>
          <cell r="Z14">
            <v>1110702</v>
          </cell>
          <cell r="AA14">
            <v>2161000</v>
          </cell>
          <cell r="AB14">
            <v>2144336</v>
          </cell>
          <cell r="AC14">
            <v>284000</v>
          </cell>
          <cell r="AD14">
            <v>371521</v>
          </cell>
          <cell r="AE14">
            <v>2445000</v>
          </cell>
          <cell r="AF14">
            <v>2515857</v>
          </cell>
          <cell r="AG14">
            <v>271000</v>
          </cell>
          <cell r="AH14">
            <v>363844</v>
          </cell>
          <cell r="AI14">
            <v>2716000</v>
          </cell>
          <cell r="AJ14">
            <v>2879701</v>
          </cell>
          <cell r="AK14">
            <v>274000</v>
          </cell>
          <cell r="AL14">
            <v>379638</v>
          </cell>
          <cell r="AM14">
            <v>829000</v>
          </cell>
          <cell r="AN14">
            <v>1115003</v>
          </cell>
          <cell r="AO14">
            <v>2990000</v>
          </cell>
          <cell r="AP14">
            <v>3259339</v>
          </cell>
          <cell r="AQ14">
            <v>317000</v>
          </cell>
          <cell r="AR14">
            <v>457906</v>
          </cell>
          <cell r="AS14">
            <v>3307000</v>
          </cell>
          <cell r="AT14">
            <v>3717245</v>
          </cell>
          <cell r="AU14">
            <v>362000</v>
          </cell>
          <cell r="AV14">
            <v>496335</v>
          </cell>
          <cell r="AW14">
            <v>3669000</v>
          </cell>
          <cell r="AX14">
            <v>4213580</v>
          </cell>
          <cell r="AY14">
            <v>397000</v>
          </cell>
          <cell r="AZ14">
            <v>474900</v>
          </cell>
          <cell r="BA14">
            <v>1076000</v>
          </cell>
          <cell r="BB14">
            <v>1429141</v>
          </cell>
          <cell r="BC14">
            <v>4066000</v>
          </cell>
          <cell r="BD14">
            <v>4688480</v>
          </cell>
        </row>
        <row r="15">
          <cell r="A15">
            <v>15</v>
          </cell>
          <cell r="B15" t="str">
            <v>1.1</v>
          </cell>
          <cell r="C15" t="str">
            <v>Выработка собственными станциями</v>
          </cell>
          <cell r="D15" t="str">
            <v>тыс.кВтч</v>
          </cell>
          <cell r="E15">
            <v>346000</v>
          </cell>
          <cell r="F15">
            <v>343963</v>
          </cell>
          <cell r="G15">
            <v>299000</v>
          </cell>
          <cell r="H15">
            <v>302718</v>
          </cell>
          <cell r="I15">
            <v>645000</v>
          </cell>
          <cell r="J15">
            <v>646681</v>
          </cell>
          <cell r="K15">
            <v>315000</v>
          </cell>
          <cell r="L15">
            <v>303194</v>
          </cell>
          <cell r="M15">
            <v>960000</v>
          </cell>
          <cell r="N15">
            <v>949875</v>
          </cell>
          <cell r="O15">
            <v>267000</v>
          </cell>
          <cell r="P15">
            <v>255568</v>
          </cell>
          <cell r="Q15">
            <v>1227000</v>
          </cell>
          <cell r="R15">
            <v>1205443</v>
          </cell>
          <cell r="S15">
            <v>368000</v>
          </cell>
          <cell r="T15">
            <v>419560</v>
          </cell>
          <cell r="U15">
            <v>1595000</v>
          </cell>
          <cell r="V15">
            <v>1625003</v>
          </cell>
          <cell r="W15">
            <v>353000</v>
          </cell>
          <cell r="X15">
            <v>340968</v>
          </cell>
          <cell r="Y15">
            <v>988000</v>
          </cell>
          <cell r="Z15">
            <v>1016096</v>
          </cell>
          <cell r="AA15">
            <v>1948000</v>
          </cell>
          <cell r="AB15">
            <v>1965971</v>
          </cell>
          <cell r="AC15">
            <v>250000</v>
          </cell>
          <cell r="AD15">
            <v>346545</v>
          </cell>
          <cell r="AE15">
            <v>2198000</v>
          </cell>
          <cell r="AF15">
            <v>2312516</v>
          </cell>
          <cell r="AG15">
            <v>235000</v>
          </cell>
          <cell r="AH15">
            <v>339630</v>
          </cell>
          <cell r="AI15">
            <v>2433000</v>
          </cell>
          <cell r="AJ15">
            <v>2652146</v>
          </cell>
          <cell r="AK15">
            <v>235000</v>
          </cell>
          <cell r="AL15">
            <v>354834</v>
          </cell>
          <cell r="AM15">
            <v>720000</v>
          </cell>
          <cell r="AN15">
            <v>1041009</v>
          </cell>
          <cell r="AO15">
            <v>2668000</v>
          </cell>
          <cell r="AP15">
            <v>3006980</v>
          </cell>
          <cell r="AQ15">
            <v>282000</v>
          </cell>
          <cell r="AR15">
            <v>441229</v>
          </cell>
          <cell r="AS15">
            <v>2950000</v>
          </cell>
          <cell r="AT15">
            <v>3448209</v>
          </cell>
          <cell r="AU15">
            <v>323000</v>
          </cell>
          <cell r="AV15">
            <v>461708</v>
          </cell>
          <cell r="AW15">
            <v>3273000</v>
          </cell>
          <cell r="AX15">
            <v>3909917</v>
          </cell>
          <cell r="AY15">
            <v>355000</v>
          </cell>
          <cell r="AZ15">
            <v>434549</v>
          </cell>
          <cell r="BA15">
            <v>960000</v>
          </cell>
          <cell r="BB15">
            <v>1337486</v>
          </cell>
          <cell r="BC15">
            <v>3628000</v>
          </cell>
          <cell r="BD15">
            <v>4344466</v>
          </cell>
        </row>
        <row r="16">
          <cell r="A16">
            <v>16</v>
          </cell>
          <cell r="B16" t="str">
            <v>1.1.1</v>
          </cell>
          <cell r="C16" t="str">
            <v>Выработка э/энергии ГЭС:</v>
          </cell>
          <cell r="D16" t="str">
            <v>тыс.кВтч</v>
          </cell>
          <cell r="E16">
            <v>221000</v>
          </cell>
          <cell r="F16">
            <v>220757</v>
          </cell>
          <cell r="G16">
            <v>199000</v>
          </cell>
          <cell r="H16">
            <v>175636</v>
          </cell>
          <cell r="I16">
            <v>420000</v>
          </cell>
          <cell r="J16">
            <v>396393</v>
          </cell>
          <cell r="K16">
            <v>215000</v>
          </cell>
          <cell r="L16">
            <v>165677</v>
          </cell>
          <cell r="M16">
            <v>635000</v>
          </cell>
          <cell r="N16">
            <v>562070</v>
          </cell>
          <cell r="O16">
            <v>182000</v>
          </cell>
          <cell r="P16">
            <v>136336</v>
          </cell>
          <cell r="Q16">
            <v>817000</v>
          </cell>
          <cell r="R16">
            <v>698406</v>
          </cell>
          <cell r="S16">
            <v>313000</v>
          </cell>
          <cell r="T16">
            <v>355499</v>
          </cell>
          <cell r="U16">
            <v>1130000</v>
          </cell>
          <cell r="V16">
            <v>1053905</v>
          </cell>
          <cell r="W16">
            <v>335000</v>
          </cell>
          <cell r="X16">
            <v>330168</v>
          </cell>
          <cell r="Y16">
            <v>830000</v>
          </cell>
          <cell r="Z16">
            <v>822003</v>
          </cell>
          <cell r="AA16">
            <v>1465000</v>
          </cell>
          <cell r="AB16">
            <v>1384073</v>
          </cell>
          <cell r="AC16">
            <v>220000</v>
          </cell>
          <cell r="AD16">
            <v>318030</v>
          </cell>
          <cell r="AE16">
            <v>1685000</v>
          </cell>
          <cell r="AF16">
            <v>1702103</v>
          </cell>
          <cell r="AG16">
            <v>205000</v>
          </cell>
          <cell r="AH16">
            <v>312248</v>
          </cell>
          <cell r="AI16">
            <v>1890000</v>
          </cell>
          <cell r="AJ16">
            <v>2014351</v>
          </cell>
          <cell r="AK16">
            <v>190000</v>
          </cell>
          <cell r="AL16">
            <v>327119</v>
          </cell>
          <cell r="AM16">
            <v>615000</v>
          </cell>
          <cell r="AN16">
            <v>957397</v>
          </cell>
          <cell r="AO16">
            <v>2080000</v>
          </cell>
          <cell r="AP16">
            <v>2341470</v>
          </cell>
          <cell r="AQ16">
            <v>212000</v>
          </cell>
          <cell r="AR16">
            <v>354172</v>
          </cell>
          <cell r="AS16">
            <v>2292000</v>
          </cell>
          <cell r="AT16">
            <v>2695642</v>
          </cell>
          <cell r="AU16">
            <v>233000</v>
          </cell>
          <cell r="AV16">
            <v>354199</v>
          </cell>
          <cell r="AW16">
            <v>2525000</v>
          </cell>
          <cell r="AX16">
            <v>3049841</v>
          </cell>
          <cell r="AY16">
            <v>245000</v>
          </cell>
          <cell r="AZ16">
            <v>315164</v>
          </cell>
          <cell r="BA16">
            <v>690000</v>
          </cell>
          <cell r="BB16">
            <v>1023535</v>
          </cell>
          <cell r="BC16">
            <v>2770000</v>
          </cell>
          <cell r="BD16">
            <v>3365005</v>
          </cell>
        </row>
        <row r="17">
          <cell r="A17">
            <v>17</v>
          </cell>
          <cell r="C17" t="str">
            <v>в т.ч. каскады Сунский</v>
          </cell>
          <cell r="D17" t="str">
            <v>-//-</v>
          </cell>
          <cell r="E17">
            <v>16000</v>
          </cell>
          <cell r="F17">
            <v>9520</v>
          </cell>
          <cell r="G17">
            <v>13000</v>
          </cell>
          <cell r="H17">
            <v>8216</v>
          </cell>
          <cell r="I17">
            <v>29000</v>
          </cell>
          <cell r="J17">
            <v>17736</v>
          </cell>
          <cell r="K17">
            <v>10000</v>
          </cell>
          <cell r="L17">
            <v>8787</v>
          </cell>
          <cell r="M17">
            <v>39000</v>
          </cell>
          <cell r="N17">
            <v>26523</v>
          </cell>
          <cell r="O17">
            <v>10000</v>
          </cell>
          <cell r="P17">
            <v>11934</v>
          </cell>
          <cell r="Q17">
            <v>49000</v>
          </cell>
          <cell r="R17">
            <v>38457</v>
          </cell>
          <cell r="S17">
            <v>30000</v>
          </cell>
          <cell r="T17">
            <v>28409</v>
          </cell>
          <cell r="U17">
            <v>79000</v>
          </cell>
          <cell r="V17">
            <v>66866</v>
          </cell>
          <cell r="W17">
            <v>28000</v>
          </cell>
          <cell r="X17">
            <v>32010</v>
          </cell>
          <cell r="Y17">
            <v>68000</v>
          </cell>
          <cell r="Z17">
            <v>72353</v>
          </cell>
          <cell r="AA17">
            <v>107000</v>
          </cell>
          <cell r="AB17">
            <v>98876</v>
          </cell>
          <cell r="AC17">
            <v>15000</v>
          </cell>
          <cell r="AD17">
            <v>37003</v>
          </cell>
          <cell r="AE17">
            <v>122000</v>
          </cell>
          <cell r="AF17">
            <v>135879</v>
          </cell>
          <cell r="AG17">
            <v>14000</v>
          </cell>
          <cell r="AH17">
            <v>33754</v>
          </cell>
          <cell r="AI17">
            <v>136000</v>
          </cell>
          <cell r="AJ17">
            <v>169633</v>
          </cell>
          <cell r="AK17">
            <v>14000</v>
          </cell>
          <cell r="AL17">
            <v>32299</v>
          </cell>
          <cell r="AM17">
            <v>43000</v>
          </cell>
          <cell r="AN17">
            <v>103056</v>
          </cell>
          <cell r="AO17">
            <v>150000</v>
          </cell>
          <cell r="AP17">
            <v>201932</v>
          </cell>
          <cell r="AQ17">
            <v>11000</v>
          </cell>
          <cell r="AR17">
            <v>26456</v>
          </cell>
          <cell r="AS17">
            <v>161000</v>
          </cell>
          <cell r="AT17">
            <v>228388</v>
          </cell>
          <cell r="AU17">
            <v>11000</v>
          </cell>
          <cell r="AV17">
            <v>27130</v>
          </cell>
          <cell r="AW17">
            <v>172000</v>
          </cell>
          <cell r="AX17">
            <v>255518</v>
          </cell>
          <cell r="AY17">
            <v>12000</v>
          </cell>
          <cell r="AZ17">
            <v>20950</v>
          </cell>
          <cell r="BA17">
            <v>34000</v>
          </cell>
          <cell r="BB17">
            <v>74536</v>
          </cell>
          <cell r="BC17">
            <v>184000</v>
          </cell>
          <cell r="BD17">
            <v>276468</v>
          </cell>
        </row>
        <row r="18">
          <cell r="A18">
            <v>18</v>
          </cell>
          <cell r="C18" t="str">
            <v>Выгский</v>
          </cell>
          <cell r="D18" t="str">
            <v>-//-</v>
          </cell>
          <cell r="E18">
            <v>123000</v>
          </cell>
          <cell r="F18">
            <v>116464</v>
          </cell>
          <cell r="G18">
            <v>110000</v>
          </cell>
          <cell r="H18">
            <v>91658</v>
          </cell>
          <cell r="I18">
            <v>233000</v>
          </cell>
          <cell r="J18">
            <v>208122</v>
          </cell>
          <cell r="K18">
            <v>122000</v>
          </cell>
          <cell r="L18">
            <v>91722</v>
          </cell>
          <cell r="M18">
            <v>355000</v>
          </cell>
          <cell r="N18">
            <v>299844</v>
          </cell>
          <cell r="O18">
            <v>95000</v>
          </cell>
          <cell r="P18">
            <v>77074</v>
          </cell>
          <cell r="Q18">
            <v>450000</v>
          </cell>
          <cell r="R18">
            <v>376918</v>
          </cell>
          <cell r="S18">
            <v>134000</v>
          </cell>
          <cell r="T18">
            <v>137254</v>
          </cell>
          <cell r="U18">
            <v>584000</v>
          </cell>
          <cell r="V18">
            <v>514172</v>
          </cell>
          <cell r="W18">
            <v>139000</v>
          </cell>
          <cell r="X18">
            <v>115208</v>
          </cell>
          <cell r="Y18">
            <v>368000</v>
          </cell>
          <cell r="Z18">
            <v>329536</v>
          </cell>
          <cell r="AA18">
            <v>723000</v>
          </cell>
          <cell r="AB18">
            <v>629380</v>
          </cell>
          <cell r="AC18">
            <v>86000</v>
          </cell>
          <cell r="AD18">
            <v>109221</v>
          </cell>
          <cell r="AE18">
            <v>809000</v>
          </cell>
          <cell r="AF18">
            <v>738601</v>
          </cell>
          <cell r="AG18">
            <v>86000</v>
          </cell>
          <cell r="AH18">
            <v>114197</v>
          </cell>
          <cell r="AI18">
            <v>895000</v>
          </cell>
          <cell r="AJ18">
            <v>852798</v>
          </cell>
          <cell r="AK18">
            <v>84000</v>
          </cell>
          <cell r="AL18">
            <v>130134</v>
          </cell>
          <cell r="AM18">
            <v>256000</v>
          </cell>
          <cell r="AN18">
            <v>353552</v>
          </cell>
          <cell r="AO18">
            <v>979000</v>
          </cell>
          <cell r="AP18">
            <v>982932</v>
          </cell>
          <cell r="AQ18">
            <v>94000</v>
          </cell>
          <cell r="AR18">
            <v>136568</v>
          </cell>
          <cell r="AS18">
            <v>1073000</v>
          </cell>
          <cell r="AT18">
            <v>1119500</v>
          </cell>
          <cell r="AU18">
            <v>110000</v>
          </cell>
          <cell r="AV18">
            <v>134651</v>
          </cell>
          <cell r="AW18">
            <v>1183000</v>
          </cell>
          <cell r="AX18">
            <v>1254151</v>
          </cell>
          <cell r="AY18">
            <v>125000</v>
          </cell>
          <cell r="AZ18">
            <v>145633</v>
          </cell>
          <cell r="BA18">
            <v>329000</v>
          </cell>
          <cell r="BB18">
            <v>416852</v>
          </cell>
          <cell r="BC18">
            <v>1308000</v>
          </cell>
          <cell r="BD18">
            <v>1399784</v>
          </cell>
        </row>
        <row r="19">
          <cell r="A19">
            <v>19</v>
          </cell>
          <cell r="C19" t="str">
            <v>Кемский</v>
          </cell>
          <cell r="D19" t="str">
            <v>-//-</v>
          </cell>
          <cell r="E19">
            <v>79000</v>
          </cell>
          <cell r="F19">
            <v>90917</v>
          </cell>
          <cell r="G19">
            <v>73000</v>
          </cell>
          <cell r="H19">
            <v>72099</v>
          </cell>
          <cell r="I19">
            <v>152000</v>
          </cell>
          <cell r="J19">
            <v>163016</v>
          </cell>
          <cell r="K19">
            <v>80000</v>
          </cell>
          <cell r="L19">
            <v>60910</v>
          </cell>
          <cell r="M19">
            <v>232000</v>
          </cell>
          <cell r="N19">
            <v>223926</v>
          </cell>
          <cell r="O19">
            <v>73000</v>
          </cell>
          <cell r="P19">
            <v>43375</v>
          </cell>
          <cell r="Q19">
            <v>305000</v>
          </cell>
          <cell r="R19">
            <v>267301</v>
          </cell>
          <cell r="S19">
            <v>145000</v>
          </cell>
          <cell r="T19">
            <v>184421</v>
          </cell>
          <cell r="U19">
            <v>450000</v>
          </cell>
          <cell r="V19">
            <v>451722</v>
          </cell>
          <cell r="W19">
            <v>164000</v>
          </cell>
          <cell r="X19">
            <v>177285</v>
          </cell>
          <cell r="Y19">
            <v>382000</v>
          </cell>
          <cell r="Z19">
            <v>405081</v>
          </cell>
          <cell r="AA19">
            <v>614000</v>
          </cell>
          <cell r="AB19">
            <v>629007</v>
          </cell>
          <cell r="AC19">
            <v>115000</v>
          </cell>
          <cell r="AD19">
            <v>166867</v>
          </cell>
          <cell r="AE19">
            <v>729000</v>
          </cell>
          <cell r="AF19">
            <v>795874</v>
          </cell>
          <cell r="AG19">
            <v>102000</v>
          </cell>
          <cell r="AH19">
            <v>160818</v>
          </cell>
          <cell r="AI19">
            <v>831000</v>
          </cell>
          <cell r="AJ19">
            <v>956692</v>
          </cell>
          <cell r="AK19">
            <v>88000</v>
          </cell>
          <cell r="AL19">
            <v>160590</v>
          </cell>
          <cell r="AM19">
            <v>305000</v>
          </cell>
          <cell r="AN19">
            <v>488275</v>
          </cell>
          <cell r="AO19">
            <v>919000</v>
          </cell>
          <cell r="AP19">
            <v>1117282</v>
          </cell>
          <cell r="AQ19">
            <v>103000</v>
          </cell>
          <cell r="AR19">
            <v>186327</v>
          </cell>
          <cell r="AS19">
            <v>1022000</v>
          </cell>
          <cell r="AT19">
            <v>1303609</v>
          </cell>
          <cell r="AU19">
            <v>108000</v>
          </cell>
          <cell r="AV19">
            <v>186615</v>
          </cell>
          <cell r="AW19">
            <v>1130000</v>
          </cell>
          <cell r="AX19">
            <v>1490224</v>
          </cell>
          <cell r="AY19">
            <v>104000</v>
          </cell>
          <cell r="AZ19">
            <v>142973</v>
          </cell>
          <cell r="BA19">
            <v>315000</v>
          </cell>
          <cell r="BB19">
            <v>515915</v>
          </cell>
          <cell r="BC19">
            <v>1234000</v>
          </cell>
          <cell r="BD19">
            <v>1633197</v>
          </cell>
        </row>
        <row r="20">
          <cell r="A20">
            <v>20</v>
          </cell>
          <cell r="C20" t="str">
            <v>Зап.-Карельск. сети</v>
          </cell>
          <cell r="D20" t="str">
            <v>-//-</v>
          </cell>
          <cell r="E20">
            <v>3000</v>
          </cell>
          <cell r="F20">
            <v>3856</v>
          </cell>
          <cell r="G20">
            <v>3000</v>
          </cell>
          <cell r="H20">
            <v>3663</v>
          </cell>
          <cell r="I20">
            <v>6000</v>
          </cell>
          <cell r="J20">
            <v>7519</v>
          </cell>
          <cell r="K20">
            <v>3000</v>
          </cell>
          <cell r="L20">
            <v>4258</v>
          </cell>
          <cell r="M20">
            <v>9000</v>
          </cell>
          <cell r="N20">
            <v>11777</v>
          </cell>
          <cell r="O20">
            <v>4000</v>
          </cell>
          <cell r="P20">
            <v>3953</v>
          </cell>
          <cell r="Q20">
            <v>13000</v>
          </cell>
          <cell r="R20">
            <v>15730</v>
          </cell>
          <cell r="S20">
            <v>4000</v>
          </cell>
          <cell r="T20">
            <v>5415</v>
          </cell>
          <cell r="U20">
            <v>17000</v>
          </cell>
          <cell r="V20">
            <v>21145</v>
          </cell>
          <cell r="W20">
            <v>4000</v>
          </cell>
          <cell r="X20">
            <v>5665</v>
          </cell>
          <cell r="Y20">
            <v>12000</v>
          </cell>
          <cell r="Z20">
            <v>15033</v>
          </cell>
          <cell r="AA20">
            <v>21000</v>
          </cell>
          <cell r="AB20">
            <v>26810</v>
          </cell>
          <cell r="AC20">
            <v>4000</v>
          </cell>
          <cell r="AD20">
            <v>4939</v>
          </cell>
          <cell r="AE20">
            <v>25000</v>
          </cell>
          <cell r="AF20">
            <v>31749</v>
          </cell>
          <cell r="AG20">
            <v>3000</v>
          </cell>
          <cell r="AH20">
            <v>3479</v>
          </cell>
          <cell r="AI20">
            <v>28000</v>
          </cell>
          <cell r="AJ20">
            <v>35228</v>
          </cell>
          <cell r="AK20">
            <v>4000</v>
          </cell>
          <cell r="AL20">
            <v>4096</v>
          </cell>
          <cell r="AM20">
            <v>11000</v>
          </cell>
          <cell r="AN20">
            <v>12514</v>
          </cell>
          <cell r="AO20">
            <v>32000</v>
          </cell>
          <cell r="AP20">
            <v>39324</v>
          </cell>
          <cell r="AQ20">
            <v>4000</v>
          </cell>
          <cell r="AR20">
            <v>4821</v>
          </cell>
          <cell r="AS20">
            <v>36000</v>
          </cell>
          <cell r="AT20">
            <v>44145</v>
          </cell>
          <cell r="AU20">
            <v>4000</v>
          </cell>
          <cell r="AV20">
            <v>5803</v>
          </cell>
          <cell r="AW20">
            <v>40000</v>
          </cell>
          <cell r="AX20">
            <v>49948</v>
          </cell>
          <cell r="AY20">
            <v>4000</v>
          </cell>
          <cell r="AZ20">
            <v>5608</v>
          </cell>
          <cell r="BA20">
            <v>12000</v>
          </cell>
          <cell r="BB20">
            <v>16232</v>
          </cell>
          <cell r="BC20">
            <v>44000</v>
          </cell>
          <cell r="BD20">
            <v>55556</v>
          </cell>
        </row>
        <row r="21">
          <cell r="A21">
            <v>21</v>
          </cell>
          <cell r="C21" t="str">
            <v>% к предидущему году</v>
          </cell>
          <cell r="D21" t="str">
            <v>%</v>
          </cell>
          <cell r="E21">
            <v>109.95024875621891</v>
          </cell>
          <cell r="F21">
            <v>87.077446177391749</v>
          </cell>
          <cell r="G21">
            <v>112.42937853107344</v>
          </cell>
          <cell r="H21">
            <v>85.304917141025399</v>
          </cell>
          <cell r="I21">
            <v>111.11111111111111</v>
          </cell>
          <cell r="J21">
            <v>86.283058705731264</v>
          </cell>
          <cell r="K21">
            <v>121.46892655367232</v>
          </cell>
          <cell r="L21">
            <v>68.371162099702872</v>
          </cell>
          <cell r="M21">
            <v>114.41441441441442</v>
          </cell>
          <cell r="N21">
            <v>80.0977583971043</v>
          </cell>
          <cell r="O21">
            <v>95.78947368421052</v>
          </cell>
          <cell r="P21">
            <v>57.396656464575443</v>
          </cell>
          <cell r="Q21">
            <v>109.66442953020135</v>
          </cell>
          <cell r="R21">
            <v>74.356809541097647</v>
          </cell>
          <cell r="S21">
            <v>100.32051282051282</v>
          </cell>
          <cell r="T21">
            <v>96.640805097646904</v>
          </cell>
          <cell r="U21">
            <v>106.90633869441817</v>
          </cell>
          <cell r="V21">
            <v>80.628083594531176</v>
          </cell>
          <cell r="W21">
            <v>107.02875399361022</v>
          </cell>
          <cell r="X21">
            <v>93.78547121682962</v>
          </cell>
          <cell r="Y21">
            <v>101.840490797546</v>
          </cell>
          <cell r="Z21">
            <v>85.854705541368347</v>
          </cell>
          <cell r="AA21">
            <v>106.93430656934306</v>
          </cell>
          <cell r="AB21">
            <v>83.419852757260429</v>
          </cell>
          <cell r="AC21">
            <v>83.018867924528308</v>
          </cell>
          <cell r="AD21">
            <v>103.67320593815401</v>
          </cell>
          <cell r="AE21">
            <v>103.05810397553516</v>
          </cell>
          <cell r="AF21">
            <v>86.580173119347776</v>
          </cell>
          <cell r="AG21">
            <v>88.744588744588754</v>
          </cell>
          <cell r="AH21">
            <v>144.7710539492962</v>
          </cell>
          <cell r="AI21">
            <v>101.28617363344053</v>
          </cell>
          <cell r="AJ21">
            <v>92.333188639037843</v>
          </cell>
          <cell r="AK21">
            <v>84.821428571428569</v>
          </cell>
          <cell r="AL21">
            <v>173.82102416136627</v>
          </cell>
          <cell r="AM21">
            <v>85.416666666666657</v>
          </cell>
          <cell r="AN21">
            <v>134.72339683017677</v>
          </cell>
          <cell r="AO21">
            <v>99.52153110047847</v>
          </cell>
          <cell r="AP21">
            <v>98.804373695039757</v>
          </cell>
          <cell r="AQ21">
            <v>86.885245901639337</v>
          </cell>
          <cell r="AR21">
            <v>161.99162077608443</v>
          </cell>
          <cell r="AS21">
            <v>98.200514138817482</v>
          </cell>
          <cell r="AT21">
            <v>104.14156789417564</v>
          </cell>
          <cell r="AU21">
            <v>100</v>
          </cell>
          <cell r="AV21">
            <v>161.3177814415711</v>
          </cell>
          <cell r="AW21">
            <v>98.36384885079859</v>
          </cell>
          <cell r="AX21">
            <v>108.61233914742347</v>
          </cell>
          <cell r="AY21">
            <v>105.15021459227466</v>
          </cell>
          <cell r="AZ21">
            <v>138.77090937911419</v>
          </cell>
          <cell r="BA21">
            <v>97.183098591549296</v>
          </cell>
          <cell r="BB21">
            <v>153.84262745504748</v>
          </cell>
          <cell r="BC21">
            <v>98.928571428571431</v>
          </cell>
          <cell r="BD21">
            <v>110.86903733859354</v>
          </cell>
        </row>
        <row r="22">
          <cell r="A22">
            <v>22</v>
          </cell>
          <cell r="B22" t="str">
            <v>1.1.2</v>
          </cell>
          <cell r="C22" t="str">
            <v>Выработка ПТЭЦ</v>
          </cell>
          <cell r="D22" t="str">
            <v>тыс.кВтч</v>
          </cell>
          <cell r="E22">
            <v>125000</v>
          </cell>
          <cell r="F22">
            <v>123206</v>
          </cell>
          <cell r="G22">
            <v>100000</v>
          </cell>
          <cell r="H22">
            <v>127082</v>
          </cell>
          <cell r="I22">
            <v>225000</v>
          </cell>
          <cell r="J22">
            <v>250288</v>
          </cell>
          <cell r="K22">
            <v>100000</v>
          </cell>
          <cell r="L22">
            <v>137517</v>
          </cell>
          <cell r="M22">
            <v>325000</v>
          </cell>
          <cell r="N22">
            <v>387805</v>
          </cell>
          <cell r="O22">
            <v>85000</v>
          </cell>
          <cell r="P22">
            <v>119232</v>
          </cell>
          <cell r="Q22">
            <v>410000</v>
          </cell>
          <cell r="R22">
            <v>507037</v>
          </cell>
          <cell r="S22">
            <v>55000</v>
          </cell>
          <cell r="T22">
            <v>64061</v>
          </cell>
          <cell r="U22">
            <v>465000</v>
          </cell>
          <cell r="V22">
            <v>571098</v>
          </cell>
          <cell r="W22">
            <v>18000</v>
          </cell>
          <cell r="X22">
            <v>10800</v>
          </cell>
          <cell r="Y22">
            <v>158000</v>
          </cell>
          <cell r="Z22">
            <v>194093</v>
          </cell>
          <cell r="AA22">
            <v>483000</v>
          </cell>
          <cell r="AB22">
            <v>581898</v>
          </cell>
          <cell r="AC22">
            <v>30000</v>
          </cell>
          <cell r="AD22">
            <v>28515</v>
          </cell>
          <cell r="AE22">
            <v>513000</v>
          </cell>
          <cell r="AF22">
            <v>610413</v>
          </cell>
          <cell r="AG22">
            <v>30000</v>
          </cell>
          <cell r="AH22">
            <v>27382</v>
          </cell>
          <cell r="AI22">
            <v>543000</v>
          </cell>
          <cell r="AJ22">
            <v>637795</v>
          </cell>
          <cell r="AK22">
            <v>45000</v>
          </cell>
          <cell r="AL22">
            <v>27715</v>
          </cell>
          <cell r="AM22">
            <v>105000</v>
          </cell>
          <cell r="AN22">
            <v>83612</v>
          </cell>
          <cell r="AO22">
            <v>588000</v>
          </cell>
          <cell r="AP22">
            <v>665510</v>
          </cell>
          <cell r="AQ22">
            <v>70000</v>
          </cell>
          <cell r="AR22">
            <v>87057</v>
          </cell>
          <cell r="AS22">
            <v>658000</v>
          </cell>
          <cell r="AT22">
            <v>752567</v>
          </cell>
          <cell r="AU22">
            <v>90000</v>
          </cell>
          <cell r="AV22">
            <v>107509</v>
          </cell>
          <cell r="AW22">
            <v>748000</v>
          </cell>
          <cell r="AX22">
            <v>860076</v>
          </cell>
          <cell r="AY22">
            <v>110000</v>
          </cell>
          <cell r="AZ22">
            <v>119385</v>
          </cell>
          <cell r="BA22">
            <v>270000</v>
          </cell>
          <cell r="BB22">
            <v>313951</v>
          </cell>
          <cell r="BC22">
            <v>858000</v>
          </cell>
          <cell r="BD22">
            <v>979461</v>
          </cell>
        </row>
        <row r="23">
          <cell r="A23">
            <v>23</v>
          </cell>
          <cell r="C23" t="str">
            <v>% к предидущему году</v>
          </cell>
          <cell r="E23">
            <v>113.63636363636364</v>
          </cell>
          <cell r="F23">
            <v>98.419925869120647</v>
          </cell>
          <cell r="G23">
            <v>105.26315789473684</v>
          </cell>
          <cell r="H23">
            <v>128.29697232794564</v>
          </cell>
          <cell r="I23">
            <v>109.75609756097562</v>
          </cell>
          <cell r="J23">
            <v>111.61761885861834</v>
          </cell>
          <cell r="K23">
            <v>111.11111111111111</v>
          </cell>
          <cell r="L23">
            <v>135.57823129251702</v>
          </cell>
          <cell r="M23">
            <v>110.16949152542372</v>
          </cell>
          <cell r="N23">
            <v>119.08022612054646</v>
          </cell>
          <cell r="O23">
            <v>113.33333333333333</v>
          </cell>
          <cell r="P23">
            <v>143.0824063073766</v>
          </cell>
          <cell r="Q23">
            <v>110.81081081081081</v>
          </cell>
          <cell r="R23">
            <v>123.97053286324137</v>
          </cell>
          <cell r="S23">
            <v>100</v>
          </cell>
          <cell r="T23">
            <v>113.50685708210779</v>
          </cell>
          <cell r="U23">
            <v>109.41176470588236</v>
          </cell>
          <cell r="V23">
            <v>122.70172483434887</v>
          </cell>
          <cell r="W23">
            <v>72</v>
          </cell>
          <cell r="X23">
            <v>61.32879045996593</v>
          </cell>
          <cell r="Y23">
            <v>101.93548387096773</v>
          </cell>
          <cell r="Z23">
            <v>123.32839832506244</v>
          </cell>
          <cell r="AA23">
            <v>107.33333333333333</v>
          </cell>
          <cell r="AB23">
            <v>120.46430360669585</v>
          </cell>
          <cell r="AC23">
            <v>100</v>
          </cell>
          <cell r="AD23">
            <v>107.41326703582325</v>
          </cell>
          <cell r="AE23">
            <v>106.87500000000001</v>
          </cell>
          <cell r="AF23">
            <v>119.78441619096023</v>
          </cell>
          <cell r="AG23">
            <v>100</v>
          </cell>
          <cell r="AH23">
            <v>98.966314876391507</v>
          </cell>
          <cell r="AI23">
            <v>106.47058823529412</v>
          </cell>
          <cell r="AJ23">
            <v>118.71232045504885</v>
          </cell>
          <cell r="AK23">
            <v>90</v>
          </cell>
          <cell r="AL23">
            <v>74.470657781599314</v>
          </cell>
          <cell r="AM23">
            <v>95.454545454545453</v>
          </cell>
          <cell r="AN23">
            <v>91.44819590729621</v>
          </cell>
          <cell r="AO23">
            <v>105</v>
          </cell>
          <cell r="AP23">
            <v>115.84623927502756</v>
          </cell>
          <cell r="AQ23">
            <v>104.4776119402985</v>
          </cell>
          <cell r="AR23">
            <v>96.982153599358327</v>
          </cell>
          <cell r="AS23">
            <v>104.94417862838917</v>
          </cell>
          <cell r="AT23">
            <v>113.29694102911134</v>
          </cell>
          <cell r="AU23">
            <v>118.42105263157893</v>
          </cell>
          <cell r="AV23">
            <v>99.298044684997549</v>
          </cell>
          <cell r="AW23">
            <v>106.40113798008535</v>
          </cell>
          <cell r="AX23">
            <v>111.33496955387101</v>
          </cell>
          <cell r="AY23">
            <v>134.14634146341464</v>
          </cell>
          <cell r="AZ23">
            <v>94.204213682632371</v>
          </cell>
          <cell r="BA23">
            <v>120</v>
          </cell>
          <cell r="BB23">
            <v>96.670207688636395</v>
          </cell>
          <cell r="BC23">
            <v>109.29936305732484</v>
          </cell>
          <cell r="BD23">
            <v>108.92073546386847</v>
          </cell>
        </row>
        <row r="24">
          <cell r="A24">
            <v>24</v>
          </cell>
          <cell r="B24">
            <v>2</v>
          </cell>
          <cell r="C24" t="str">
            <v>Выработка блокстанций всего:</v>
          </cell>
          <cell r="D24" t="str">
            <v>тыс.кВтч</v>
          </cell>
          <cell r="E24">
            <v>45000</v>
          </cell>
          <cell r="F24">
            <v>30851</v>
          </cell>
          <cell r="G24">
            <v>38000</v>
          </cell>
          <cell r="H24">
            <v>22683</v>
          </cell>
          <cell r="I24">
            <v>83000</v>
          </cell>
          <cell r="J24">
            <v>53534</v>
          </cell>
          <cell r="K24">
            <v>30000</v>
          </cell>
          <cell r="L24">
            <v>30225</v>
          </cell>
          <cell r="M24">
            <v>113000</v>
          </cell>
          <cell r="N24">
            <v>83759</v>
          </cell>
          <cell r="O24">
            <v>36000</v>
          </cell>
          <cell r="P24">
            <v>40490</v>
          </cell>
          <cell r="Q24">
            <v>149000</v>
          </cell>
          <cell r="R24">
            <v>124249</v>
          </cell>
          <cell r="S24">
            <v>30000</v>
          </cell>
          <cell r="T24">
            <v>27870</v>
          </cell>
          <cell r="U24">
            <v>179000</v>
          </cell>
          <cell r="V24">
            <v>152119</v>
          </cell>
          <cell r="W24">
            <v>34000</v>
          </cell>
          <cell r="X24">
            <v>26246</v>
          </cell>
          <cell r="Y24">
            <v>100000</v>
          </cell>
          <cell r="Z24">
            <v>94606</v>
          </cell>
          <cell r="AA24">
            <v>213000</v>
          </cell>
          <cell r="AB24">
            <v>178365</v>
          </cell>
          <cell r="AC24">
            <v>34000</v>
          </cell>
          <cell r="AD24">
            <v>24976</v>
          </cell>
          <cell r="AE24">
            <v>247000</v>
          </cell>
          <cell r="AF24">
            <v>203341</v>
          </cell>
          <cell r="AG24">
            <v>36000</v>
          </cell>
          <cell r="AH24">
            <v>24214</v>
          </cell>
          <cell r="AI24">
            <v>283000</v>
          </cell>
          <cell r="AJ24">
            <v>227555</v>
          </cell>
          <cell r="AK24">
            <v>39000</v>
          </cell>
          <cell r="AL24">
            <v>24804</v>
          </cell>
          <cell r="AM24">
            <v>109000</v>
          </cell>
          <cell r="AN24">
            <v>73994</v>
          </cell>
          <cell r="AO24">
            <v>322000</v>
          </cell>
          <cell r="AP24">
            <v>252359</v>
          </cell>
          <cell r="AQ24">
            <v>35000</v>
          </cell>
          <cell r="AR24">
            <v>16677</v>
          </cell>
          <cell r="AS24">
            <v>357000</v>
          </cell>
          <cell r="AT24">
            <v>269036</v>
          </cell>
          <cell r="AU24">
            <v>39000</v>
          </cell>
          <cell r="AV24">
            <v>34627</v>
          </cell>
          <cell r="AW24">
            <v>396000</v>
          </cell>
          <cell r="AX24">
            <v>303663</v>
          </cell>
          <cell r="AY24">
            <v>42000</v>
          </cell>
          <cell r="AZ24">
            <v>40351</v>
          </cell>
          <cell r="BA24">
            <v>116000</v>
          </cell>
          <cell r="BB24">
            <v>91655</v>
          </cell>
          <cell r="BC24">
            <v>438000</v>
          </cell>
          <cell r="BD24">
            <v>344014</v>
          </cell>
        </row>
        <row r="25">
          <cell r="A25">
            <v>25</v>
          </cell>
          <cell r="C25" t="str">
            <v xml:space="preserve"> в т.ч. Кондопожская</v>
          </cell>
          <cell r="D25" t="str">
            <v>-//-</v>
          </cell>
          <cell r="E25">
            <v>45000</v>
          </cell>
          <cell r="F25">
            <v>19539</v>
          </cell>
          <cell r="G25">
            <v>38000</v>
          </cell>
          <cell r="H25">
            <v>17425</v>
          </cell>
          <cell r="I25">
            <v>83000</v>
          </cell>
          <cell r="J25">
            <v>36964</v>
          </cell>
          <cell r="K25">
            <v>30000</v>
          </cell>
          <cell r="L25">
            <v>17427</v>
          </cell>
          <cell r="M25">
            <v>113000</v>
          </cell>
          <cell r="N25">
            <v>54391</v>
          </cell>
          <cell r="O25">
            <v>36000</v>
          </cell>
          <cell r="P25">
            <v>18441</v>
          </cell>
          <cell r="Q25">
            <v>149000</v>
          </cell>
          <cell r="R25">
            <v>72832</v>
          </cell>
          <cell r="S25">
            <v>30000</v>
          </cell>
          <cell r="T25">
            <v>14466</v>
          </cell>
          <cell r="U25">
            <v>179000</v>
          </cell>
          <cell r="V25">
            <v>87298</v>
          </cell>
          <cell r="W25">
            <v>34000</v>
          </cell>
          <cell r="X25">
            <v>12905</v>
          </cell>
          <cell r="Y25">
            <v>100000</v>
          </cell>
          <cell r="Z25">
            <v>45812</v>
          </cell>
          <cell r="AA25">
            <v>213000</v>
          </cell>
          <cell r="AB25">
            <v>100203</v>
          </cell>
          <cell r="AC25">
            <v>34000</v>
          </cell>
          <cell r="AD25">
            <v>11057</v>
          </cell>
          <cell r="AE25">
            <v>247000</v>
          </cell>
          <cell r="AF25">
            <v>111260</v>
          </cell>
          <cell r="AG25">
            <v>36000</v>
          </cell>
          <cell r="AH25">
            <v>11416</v>
          </cell>
          <cell r="AI25">
            <v>283000</v>
          </cell>
          <cell r="AJ25">
            <v>122676</v>
          </cell>
          <cell r="AK25">
            <v>39000</v>
          </cell>
          <cell r="AL25">
            <v>12432</v>
          </cell>
          <cell r="AM25">
            <v>109000</v>
          </cell>
          <cell r="AN25">
            <v>34905</v>
          </cell>
          <cell r="AO25">
            <v>322000</v>
          </cell>
          <cell r="AP25">
            <v>135108</v>
          </cell>
          <cell r="AQ25">
            <v>35000</v>
          </cell>
          <cell r="AR25">
            <v>10503</v>
          </cell>
          <cell r="AS25">
            <v>357000</v>
          </cell>
          <cell r="AT25">
            <v>145611</v>
          </cell>
          <cell r="AU25">
            <v>39000</v>
          </cell>
          <cell r="AV25">
            <v>11941</v>
          </cell>
          <cell r="AW25">
            <v>396000</v>
          </cell>
          <cell r="AX25">
            <v>157552</v>
          </cell>
          <cell r="AY25">
            <v>42000</v>
          </cell>
          <cell r="AZ25">
            <v>17207</v>
          </cell>
          <cell r="BA25">
            <v>116000</v>
          </cell>
          <cell r="BB25">
            <v>39651</v>
          </cell>
          <cell r="BC25">
            <v>438000</v>
          </cell>
          <cell r="BD25">
            <v>174759</v>
          </cell>
        </row>
        <row r="26">
          <cell r="A26">
            <v>26</v>
          </cell>
          <cell r="C26" t="str">
            <v>Сегежская</v>
          </cell>
          <cell r="D26" t="str">
            <v>-//-</v>
          </cell>
          <cell r="E26">
            <v>0</v>
          </cell>
          <cell r="F26">
            <v>6190</v>
          </cell>
          <cell r="G26">
            <v>0</v>
          </cell>
          <cell r="H26">
            <v>25</v>
          </cell>
          <cell r="I26">
            <v>0</v>
          </cell>
          <cell r="J26">
            <v>6215</v>
          </cell>
          <cell r="K26">
            <v>0</v>
          </cell>
          <cell r="L26">
            <v>6661</v>
          </cell>
          <cell r="M26">
            <v>0</v>
          </cell>
          <cell r="N26">
            <v>12876</v>
          </cell>
          <cell r="P26">
            <v>17592</v>
          </cell>
          <cell r="Q26">
            <v>0</v>
          </cell>
          <cell r="R26">
            <v>30468</v>
          </cell>
          <cell r="T26">
            <v>9036</v>
          </cell>
          <cell r="U26">
            <v>0</v>
          </cell>
          <cell r="V26">
            <v>39504</v>
          </cell>
          <cell r="X26">
            <v>10521</v>
          </cell>
          <cell r="Y26">
            <v>0</v>
          </cell>
          <cell r="Z26">
            <v>37149</v>
          </cell>
          <cell r="AA26">
            <v>0</v>
          </cell>
          <cell r="AB26">
            <v>50025</v>
          </cell>
          <cell r="AD26">
            <v>10394</v>
          </cell>
          <cell r="AE26">
            <v>0</v>
          </cell>
          <cell r="AF26">
            <v>60419</v>
          </cell>
          <cell r="AH26">
            <v>10060</v>
          </cell>
          <cell r="AI26">
            <v>0</v>
          </cell>
          <cell r="AJ26">
            <v>70479</v>
          </cell>
          <cell r="AL26">
            <v>4466</v>
          </cell>
          <cell r="AM26">
            <v>0</v>
          </cell>
          <cell r="AN26">
            <v>24920</v>
          </cell>
          <cell r="AO26">
            <v>0</v>
          </cell>
          <cell r="AP26">
            <v>74945</v>
          </cell>
          <cell r="AR26">
            <v>5684</v>
          </cell>
          <cell r="AS26">
            <v>0</v>
          </cell>
          <cell r="AT26">
            <v>80629</v>
          </cell>
          <cell r="AV26">
            <v>16280</v>
          </cell>
          <cell r="AW26">
            <v>0</v>
          </cell>
          <cell r="AX26">
            <v>96909</v>
          </cell>
          <cell r="AZ26">
            <v>16785</v>
          </cell>
          <cell r="BA26">
            <v>0</v>
          </cell>
          <cell r="BB26">
            <v>38749</v>
          </cell>
          <cell r="BC26">
            <v>0</v>
          </cell>
          <cell r="BD26">
            <v>113694</v>
          </cell>
        </row>
        <row r="27">
          <cell r="A27">
            <v>27</v>
          </cell>
          <cell r="C27" t="str">
            <v>Питкярантская</v>
          </cell>
          <cell r="D27" t="str">
            <v>-//-</v>
          </cell>
          <cell r="E27">
            <v>0</v>
          </cell>
          <cell r="F27">
            <v>5122</v>
          </cell>
          <cell r="G27">
            <v>0</v>
          </cell>
          <cell r="H27">
            <v>5233</v>
          </cell>
          <cell r="I27">
            <v>0</v>
          </cell>
          <cell r="J27">
            <v>10355</v>
          </cell>
          <cell r="K27">
            <v>0</v>
          </cell>
          <cell r="L27">
            <v>6137</v>
          </cell>
          <cell r="M27">
            <v>0</v>
          </cell>
          <cell r="N27">
            <v>16492</v>
          </cell>
          <cell r="P27">
            <v>4457</v>
          </cell>
          <cell r="Q27">
            <v>0</v>
          </cell>
          <cell r="R27">
            <v>20949</v>
          </cell>
          <cell r="T27">
            <v>4368</v>
          </cell>
          <cell r="U27">
            <v>0</v>
          </cell>
          <cell r="V27">
            <v>25317</v>
          </cell>
          <cell r="X27">
            <v>2820</v>
          </cell>
          <cell r="Y27">
            <v>0</v>
          </cell>
          <cell r="Z27">
            <v>11645</v>
          </cell>
          <cell r="AA27">
            <v>0</v>
          </cell>
          <cell r="AB27">
            <v>28137</v>
          </cell>
          <cell r="AD27">
            <v>3525</v>
          </cell>
          <cell r="AE27">
            <v>0</v>
          </cell>
          <cell r="AF27">
            <v>31662</v>
          </cell>
          <cell r="AH27">
            <v>2738</v>
          </cell>
          <cell r="AI27">
            <v>0</v>
          </cell>
          <cell r="AJ27">
            <v>34400</v>
          </cell>
          <cell r="AL27">
            <v>7906</v>
          </cell>
          <cell r="AM27">
            <v>0</v>
          </cell>
          <cell r="AN27">
            <v>14169</v>
          </cell>
          <cell r="AO27">
            <v>0</v>
          </cell>
          <cell r="AP27">
            <v>42306</v>
          </cell>
          <cell r="AR27">
            <v>490</v>
          </cell>
          <cell r="AS27">
            <v>0</v>
          </cell>
          <cell r="AT27">
            <v>42796</v>
          </cell>
          <cell r="AV27">
            <v>6406</v>
          </cell>
          <cell r="AW27">
            <v>0</v>
          </cell>
          <cell r="AX27">
            <v>49202</v>
          </cell>
          <cell r="AZ27">
            <v>6359</v>
          </cell>
          <cell r="BA27">
            <v>0</v>
          </cell>
          <cell r="BB27">
            <v>13255</v>
          </cell>
          <cell r="BC27">
            <v>0</v>
          </cell>
          <cell r="BD27">
            <v>55561</v>
          </cell>
        </row>
        <row r="28">
          <cell r="A28">
            <v>28</v>
          </cell>
          <cell r="B28">
            <v>3</v>
          </cell>
          <cell r="C28" t="str">
            <v>Покупная - сальдо-переток</v>
          </cell>
          <cell r="D28" t="str">
            <v>тыс.кВтч</v>
          </cell>
          <cell r="E28">
            <v>273000</v>
          </cell>
          <cell r="F28">
            <v>253510</v>
          </cell>
          <cell r="G28">
            <v>269000</v>
          </cell>
          <cell r="H28">
            <v>271041</v>
          </cell>
          <cell r="I28">
            <v>542000</v>
          </cell>
          <cell r="J28">
            <v>524551</v>
          </cell>
          <cell r="K28">
            <v>289000</v>
          </cell>
          <cell r="L28">
            <v>291200</v>
          </cell>
          <cell r="M28">
            <v>831000</v>
          </cell>
          <cell r="N28">
            <v>815751</v>
          </cell>
          <cell r="O28">
            <v>276000</v>
          </cell>
          <cell r="P28">
            <v>286010</v>
          </cell>
          <cell r="Q28">
            <v>1107000</v>
          </cell>
          <cell r="R28">
            <v>1101761</v>
          </cell>
          <cell r="S28">
            <v>146000</v>
          </cell>
          <cell r="T28">
            <v>73873</v>
          </cell>
          <cell r="U28">
            <v>1253000</v>
          </cell>
          <cell r="V28">
            <v>1175634</v>
          </cell>
          <cell r="W28">
            <v>124000</v>
          </cell>
          <cell r="X28">
            <v>141546</v>
          </cell>
          <cell r="Y28">
            <v>546000</v>
          </cell>
          <cell r="Z28">
            <v>501429</v>
          </cell>
          <cell r="AA28">
            <v>1377000</v>
          </cell>
          <cell r="AB28">
            <v>1317180</v>
          </cell>
          <cell r="AC28">
            <v>226000</v>
          </cell>
          <cell r="AD28">
            <v>141663</v>
          </cell>
          <cell r="AE28">
            <v>1603000</v>
          </cell>
          <cell r="AF28">
            <v>1458843</v>
          </cell>
          <cell r="AG28">
            <v>244000</v>
          </cell>
          <cell r="AH28">
            <v>138167</v>
          </cell>
          <cell r="AI28">
            <v>1847000</v>
          </cell>
          <cell r="AJ28">
            <v>1597010</v>
          </cell>
          <cell r="AK28">
            <v>268000</v>
          </cell>
          <cell r="AL28">
            <v>113777</v>
          </cell>
          <cell r="AM28">
            <v>738000</v>
          </cell>
          <cell r="AN28">
            <v>393607</v>
          </cell>
          <cell r="AO28">
            <v>2115000</v>
          </cell>
          <cell r="AP28">
            <v>1710787</v>
          </cell>
          <cell r="AQ28">
            <v>264000</v>
          </cell>
          <cell r="AR28">
            <v>101201</v>
          </cell>
          <cell r="AS28">
            <v>2379000</v>
          </cell>
          <cell r="AT28">
            <v>1811988</v>
          </cell>
          <cell r="AU28">
            <v>228000</v>
          </cell>
          <cell r="AV28">
            <v>115720</v>
          </cell>
          <cell r="AW28">
            <v>2607000</v>
          </cell>
          <cell r="AX28">
            <v>1927708</v>
          </cell>
          <cell r="AY28">
            <v>223000</v>
          </cell>
          <cell r="AZ28">
            <v>192061</v>
          </cell>
          <cell r="BA28">
            <v>715000</v>
          </cell>
          <cell r="BB28">
            <v>408982</v>
          </cell>
          <cell r="BC28">
            <v>2830000</v>
          </cell>
          <cell r="BD28">
            <v>2119769</v>
          </cell>
        </row>
        <row r="29">
          <cell r="A29">
            <v>29</v>
          </cell>
          <cell r="C29" t="str">
            <v>в т.ч. КАЭС</v>
          </cell>
          <cell r="D29" t="str">
            <v>-//-</v>
          </cell>
          <cell r="E29">
            <v>199000</v>
          </cell>
          <cell r="F29">
            <v>246378</v>
          </cell>
          <cell r="G29">
            <v>78000</v>
          </cell>
          <cell r="H29">
            <v>199337</v>
          </cell>
          <cell r="I29">
            <v>277000</v>
          </cell>
          <cell r="J29">
            <v>445715</v>
          </cell>
          <cell r="K29">
            <v>1000</v>
          </cell>
          <cell r="L29">
            <v>206385</v>
          </cell>
          <cell r="M29">
            <v>278000</v>
          </cell>
          <cell r="N29">
            <v>652100</v>
          </cell>
          <cell r="O29">
            <v>76000</v>
          </cell>
          <cell r="P29">
            <v>259855</v>
          </cell>
          <cell r="Q29">
            <v>354000</v>
          </cell>
          <cell r="R29">
            <v>911955</v>
          </cell>
          <cell r="S29">
            <v>71000</v>
          </cell>
          <cell r="T29">
            <v>166277</v>
          </cell>
          <cell r="U29">
            <v>425000</v>
          </cell>
          <cell r="V29">
            <v>1078232</v>
          </cell>
          <cell r="W29">
            <v>113000</v>
          </cell>
          <cell r="X29">
            <v>275821</v>
          </cell>
          <cell r="Y29">
            <v>260000</v>
          </cell>
          <cell r="Z29">
            <v>701953</v>
          </cell>
          <cell r="AA29">
            <v>538000</v>
          </cell>
          <cell r="AB29">
            <v>1354053</v>
          </cell>
          <cell r="AC29">
            <v>169000</v>
          </cell>
          <cell r="AD29">
            <v>285794</v>
          </cell>
          <cell r="AE29">
            <v>707000</v>
          </cell>
          <cell r="AF29">
            <v>1639847</v>
          </cell>
          <cell r="AG29">
            <v>169000</v>
          </cell>
          <cell r="AH29">
            <v>301115</v>
          </cell>
          <cell r="AI29">
            <v>876000</v>
          </cell>
          <cell r="AJ29">
            <v>1940962</v>
          </cell>
          <cell r="AK29">
            <v>223000</v>
          </cell>
          <cell r="AL29">
            <v>266287</v>
          </cell>
          <cell r="AM29">
            <v>561000</v>
          </cell>
          <cell r="AN29">
            <v>853196</v>
          </cell>
          <cell r="AO29">
            <v>1099000</v>
          </cell>
          <cell r="AP29">
            <v>2207249</v>
          </cell>
          <cell r="AQ29">
            <v>183000</v>
          </cell>
          <cell r="AR29">
            <v>243777</v>
          </cell>
          <cell r="AS29">
            <v>1282000</v>
          </cell>
          <cell r="AT29">
            <v>2451026</v>
          </cell>
          <cell r="AU29">
            <v>276000</v>
          </cell>
          <cell r="AV29">
            <v>270604</v>
          </cell>
          <cell r="AW29">
            <v>1558000</v>
          </cell>
          <cell r="AX29">
            <v>2721630</v>
          </cell>
          <cell r="AY29">
            <v>255000</v>
          </cell>
          <cell r="AZ29">
            <v>321070</v>
          </cell>
          <cell r="BA29">
            <v>714000</v>
          </cell>
          <cell r="BB29">
            <v>835451</v>
          </cell>
          <cell r="BC29">
            <v>1813000</v>
          </cell>
          <cell r="BD29">
            <v>3042700</v>
          </cell>
        </row>
        <row r="30">
          <cell r="A30">
            <v>30</v>
          </cell>
          <cell r="C30" t="str">
            <v>Ленэнерго</v>
          </cell>
          <cell r="D30" t="str">
            <v>-//-</v>
          </cell>
          <cell r="E30">
            <v>74000</v>
          </cell>
          <cell r="F30">
            <v>6619</v>
          </cell>
          <cell r="G30">
            <v>191000</v>
          </cell>
          <cell r="H30">
            <v>70727</v>
          </cell>
          <cell r="I30">
            <v>265000</v>
          </cell>
          <cell r="J30">
            <v>77346</v>
          </cell>
          <cell r="K30">
            <v>288000</v>
          </cell>
          <cell r="L30">
            <v>84551</v>
          </cell>
          <cell r="M30">
            <v>553000</v>
          </cell>
          <cell r="N30">
            <v>161897</v>
          </cell>
          <cell r="O30">
            <v>200000</v>
          </cell>
          <cell r="P30">
            <v>25483</v>
          </cell>
          <cell r="Q30">
            <v>753000</v>
          </cell>
          <cell r="R30">
            <v>187380</v>
          </cell>
          <cell r="S30">
            <v>75000</v>
          </cell>
          <cell r="T30">
            <v>-93111</v>
          </cell>
          <cell r="U30">
            <v>828000</v>
          </cell>
          <cell r="V30">
            <v>94269</v>
          </cell>
          <cell r="W30">
            <v>11000</v>
          </cell>
          <cell r="X30">
            <v>-135011</v>
          </cell>
          <cell r="Y30">
            <v>286000</v>
          </cell>
          <cell r="Z30">
            <v>-202639</v>
          </cell>
          <cell r="AA30">
            <v>839000</v>
          </cell>
          <cell r="AB30">
            <v>-40742</v>
          </cell>
          <cell r="AC30">
            <v>57000</v>
          </cell>
          <cell r="AD30">
            <v>-144442</v>
          </cell>
          <cell r="AE30">
            <v>896000</v>
          </cell>
          <cell r="AF30">
            <v>-185184</v>
          </cell>
          <cell r="AG30">
            <v>75000</v>
          </cell>
          <cell r="AH30">
            <v>-163584</v>
          </cell>
          <cell r="AI30">
            <v>971000</v>
          </cell>
          <cell r="AJ30">
            <v>-348768</v>
          </cell>
          <cell r="AK30">
            <v>45000</v>
          </cell>
          <cell r="AL30">
            <v>-153422</v>
          </cell>
          <cell r="AM30">
            <v>177000</v>
          </cell>
          <cell r="AN30">
            <v>-461448</v>
          </cell>
          <cell r="AO30">
            <v>1016000</v>
          </cell>
          <cell r="AP30">
            <v>-502190</v>
          </cell>
          <cell r="AQ30">
            <v>81000</v>
          </cell>
          <cell r="AR30">
            <v>-143355</v>
          </cell>
          <cell r="AS30">
            <v>1097000</v>
          </cell>
          <cell r="AT30">
            <v>-645545</v>
          </cell>
          <cell r="AU30">
            <v>-48000</v>
          </cell>
          <cell r="AV30">
            <v>-156378</v>
          </cell>
          <cell r="AW30">
            <v>1049000</v>
          </cell>
          <cell r="AX30">
            <v>-801923</v>
          </cell>
          <cell r="AY30">
            <v>-32000</v>
          </cell>
          <cell r="AZ30">
            <v>-130453</v>
          </cell>
          <cell r="BA30">
            <v>1000</v>
          </cell>
          <cell r="BB30">
            <v>-430186</v>
          </cell>
          <cell r="BC30">
            <v>1017000</v>
          </cell>
          <cell r="BD30">
            <v>-932376</v>
          </cell>
        </row>
        <row r="31">
          <cell r="A31">
            <v>31</v>
          </cell>
          <cell r="C31" t="str">
            <v>Вологдаэнерго</v>
          </cell>
          <cell r="D31" t="str">
            <v>-//-</v>
          </cell>
          <cell r="E31">
            <v>0</v>
          </cell>
          <cell r="F31">
            <v>513</v>
          </cell>
          <cell r="G31">
            <v>0</v>
          </cell>
          <cell r="H31">
            <v>977</v>
          </cell>
          <cell r="I31">
            <v>0</v>
          </cell>
          <cell r="J31">
            <v>1490</v>
          </cell>
          <cell r="K31">
            <v>0</v>
          </cell>
          <cell r="L31">
            <v>264</v>
          </cell>
          <cell r="M31">
            <v>0</v>
          </cell>
          <cell r="N31">
            <v>1754</v>
          </cell>
          <cell r="O31">
            <v>0</v>
          </cell>
          <cell r="P31">
            <v>672</v>
          </cell>
          <cell r="Q31">
            <v>0</v>
          </cell>
          <cell r="R31">
            <v>2426</v>
          </cell>
          <cell r="S31">
            <v>0</v>
          </cell>
          <cell r="T31">
            <v>707</v>
          </cell>
          <cell r="U31">
            <v>0</v>
          </cell>
          <cell r="V31">
            <v>3133</v>
          </cell>
          <cell r="W31">
            <v>0</v>
          </cell>
          <cell r="X31">
            <v>736</v>
          </cell>
          <cell r="Y31">
            <v>0</v>
          </cell>
          <cell r="Z31">
            <v>2115</v>
          </cell>
          <cell r="AA31">
            <v>0</v>
          </cell>
          <cell r="AB31">
            <v>3869</v>
          </cell>
          <cell r="AC31">
            <v>0</v>
          </cell>
          <cell r="AD31">
            <v>311</v>
          </cell>
          <cell r="AE31">
            <v>0</v>
          </cell>
          <cell r="AF31">
            <v>4180</v>
          </cell>
          <cell r="AG31">
            <v>0</v>
          </cell>
          <cell r="AH31">
            <v>636</v>
          </cell>
          <cell r="AI31">
            <v>0</v>
          </cell>
          <cell r="AJ31">
            <v>4816</v>
          </cell>
          <cell r="AK31">
            <v>0</v>
          </cell>
          <cell r="AL31">
            <v>912</v>
          </cell>
          <cell r="AM31">
            <v>0</v>
          </cell>
          <cell r="AN31">
            <v>1859</v>
          </cell>
          <cell r="AO31">
            <v>0</v>
          </cell>
          <cell r="AP31">
            <v>5728</v>
          </cell>
          <cell r="AQ31">
            <v>0</v>
          </cell>
          <cell r="AR31">
            <v>779</v>
          </cell>
          <cell r="AS31">
            <v>0</v>
          </cell>
          <cell r="AT31">
            <v>6507</v>
          </cell>
          <cell r="AU31">
            <v>0</v>
          </cell>
          <cell r="AV31">
            <v>1494</v>
          </cell>
          <cell r="AW31">
            <v>0</v>
          </cell>
          <cell r="AX31">
            <v>8001</v>
          </cell>
          <cell r="AY31">
            <v>0</v>
          </cell>
          <cell r="AZ31">
            <v>1444</v>
          </cell>
          <cell r="BA31">
            <v>0</v>
          </cell>
          <cell r="BB31">
            <v>3717</v>
          </cell>
          <cell r="BC31">
            <v>0</v>
          </cell>
          <cell r="BD31">
            <v>9445</v>
          </cell>
        </row>
        <row r="32">
          <cell r="A32">
            <v>32</v>
          </cell>
          <cell r="C32" t="str">
            <v>% к предидущему году</v>
          </cell>
          <cell r="D32" t="str">
            <v>%</v>
          </cell>
          <cell r="E32">
            <v>92.857142857142861</v>
          </cell>
          <cell r="F32">
            <v>106.04672564890924</v>
          </cell>
          <cell r="G32">
            <v>89.072847682119203</v>
          </cell>
          <cell r="H32">
            <v>111.26934603226732</v>
          </cell>
          <cell r="I32">
            <v>90.939597315436231</v>
          </cell>
          <cell r="J32">
            <v>108.68257207678522</v>
          </cell>
          <cell r="K32">
            <v>92.038216560509554</v>
          </cell>
          <cell r="L32">
            <v>119.96473564089678</v>
          </cell>
          <cell r="M32">
            <v>91.318681318681314</v>
          </cell>
          <cell r="N32">
            <v>112.4579704790435</v>
          </cell>
          <cell r="O32">
            <v>103.75939849624061</v>
          </cell>
          <cell r="P32">
            <v>128.76199222953048</v>
          </cell>
          <cell r="Q32">
            <v>94.132653061224488</v>
          </cell>
          <cell r="R32">
            <v>116.28010798876207</v>
          </cell>
          <cell r="S32">
            <v>100</v>
          </cell>
          <cell r="T32">
            <v>85.057166871999172</v>
          </cell>
          <cell r="U32">
            <v>94.780635400907727</v>
          </cell>
          <cell r="V32">
            <v>113.65843707733403</v>
          </cell>
          <cell r="W32">
            <v>72.093023255813947</v>
          </cell>
          <cell r="X32">
            <v>155.36578672959772</v>
          </cell>
          <cell r="Y32">
            <v>93.493150684931507</v>
          </cell>
          <cell r="Z32">
            <v>125.3324968318757</v>
          </cell>
          <cell r="AA32">
            <v>92.168674698795186</v>
          </cell>
          <cell r="AB32">
            <v>117.03460445577016</v>
          </cell>
          <cell r="AC32">
            <v>110.2439024390244</v>
          </cell>
          <cell r="AD32">
            <v>110.16470698021649</v>
          </cell>
          <cell r="AE32">
            <v>94.34961742201294</v>
          </cell>
          <cell r="AF32">
            <v>116.33015803147234</v>
          </cell>
          <cell r="AG32">
            <v>118.44660194174756</v>
          </cell>
          <cell r="AH32">
            <v>60.924760674300984</v>
          </cell>
          <cell r="AI32">
            <v>96.955380577427817</v>
          </cell>
          <cell r="AJ32">
            <v>107.84509031041229</v>
          </cell>
          <cell r="AK32">
            <v>117.54385964912282</v>
          </cell>
          <cell r="AL32">
            <v>42.86128670127404</v>
          </cell>
          <cell r="AM32">
            <v>115.49295774647888</v>
          </cell>
          <cell r="AN32">
            <v>63.400227759979003</v>
          </cell>
          <cell r="AO32">
            <v>99.156118143459921</v>
          </cell>
          <cell r="AP32">
            <v>97.966890970634338</v>
          </cell>
          <cell r="AQ32">
            <v>103.5294117647059</v>
          </cell>
          <cell r="AR32">
            <v>42.309348517724182</v>
          </cell>
          <cell r="AS32">
            <v>99.623115577889436</v>
          </cell>
          <cell r="AT32">
            <v>91.261777984612309</v>
          </cell>
          <cell r="AU32">
            <v>93.442622950819683</v>
          </cell>
          <cell r="AV32">
            <v>50.988755331523848</v>
          </cell>
          <cell r="AW32">
            <v>99.050151975683889</v>
          </cell>
          <cell r="AX32">
            <v>87.130565584721992</v>
          </cell>
          <cell r="AY32">
            <v>85.769230769230759</v>
          </cell>
          <cell r="AZ32">
            <v>74.155971520795688</v>
          </cell>
          <cell r="BA32">
            <v>94.20289855072464</v>
          </cell>
          <cell r="BB32">
            <v>56.400341450835079</v>
          </cell>
          <cell r="BC32">
            <v>97.856154910096819</v>
          </cell>
          <cell r="BD32">
            <v>85.770881011494552</v>
          </cell>
        </row>
        <row r="33">
          <cell r="A33">
            <v>33</v>
          </cell>
          <cell r="B33" t="str">
            <v>4</v>
          </cell>
          <cell r="C33" t="str">
            <v>Потери в сетях РАО</v>
          </cell>
          <cell r="D33" t="str">
            <v>тыс.кВтч</v>
          </cell>
          <cell r="E33">
            <v>28000</v>
          </cell>
          <cell r="F33">
            <v>16023</v>
          </cell>
          <cell r="G33">
            <v>26000</v>
          </cell>
          <cell r="H33">
            <v>11365</v>
          </cell>
          <cell r="I33">
            <v>54000</v>
          </cell>
          <cell r="J33">
            <v>27388</v>
          </cell>
          <cell r="K33">
            <v>29000</v>
          </cell>
          <cell r="L33">
            <v>9800</v>
          </cell>
          <cell r="M33">
            <v>83000</v>
          </cell>
          <cell r="N33">
            <v>37188</v>
          </cell>
          <cell r="O33">
            <v>15000</v>
          </cell>
          <cell r="P33">
            <v>10445</v>
          </cell>
          <cell r="Q33">
            <v>98000</v>
          </cell>
          <cell r="R33">
            <v>47633</v>
          </cell>
          <cell r="S33">
            <v>15000</v>
          </cell>
          <cell r="T33">
            <v>10803</v>
          </cell>
          <cell r="U33">
            <v>113000</v>
          </cell>
          <cell r="V33">
            <v>58436</v>
          </cell>
          <cell r="W33">
            <v>24000</v>
          </cell>
          <cell r="X33">
            <v>23383</v>
          </cell>
          <cell r="Y33">
            <v>54000</v>
          </cell>
          <cell r="Z33">
            <v>44631</v>
          </cell>
          <cell r="AA33">
            <v>137000</v>
          </cell>
          <cell r="AB33">
            <v>81819</v>
          </cell>
          <cell r="AC33">
            <v>27000</v>
          </cell>
          <cell r="AD33">
            <v>23035</v>
          </cell>
          <cell r="AE33">
            <v>164000</v>
          </cell>
          <cell r="AF33">
            <v>104854</v>
          </cell>
          <cell r="AG33">
            <v>20000</v>
          </cell>
          <cell r="AH33">
            <v>27496</v>
          </cell>
          <cell r="AI33">
            <v>184000</v>
          </cell>
          <cell r="AJ33">
            <v>132350</v>
          </cell>
          <cell r="AK33">
            <v>21000</v>
          </cell>
          <cell r="AL33">
            <v>24352</v>
          </cell>
          <cell r="AM33">
            <v>68000</v>
          </cell>
          <cell r="AN33">
            <v>74883</v>
          </cell>
          <cell r="AO33">
            <v>205000</v>
          </cell>
          <cell r="AP33">
            <v>156702</v>
          </cell>
          <cell r="AQ33">
            <v>20000</v>
          </cell>
          <cell r="AR33">
            <v>18325</v>
          </cell>
          <cell r="AS33">
            <v>225000</v>
          </cell>
          <cell r="AT33">
            <v>175027</v>
          </cell>
          <cell r="AU33">
            <v>25000</v>
          </cell>
          <cell r="AV33">
            <v>23206</v>
          </cell>
          <cell r="AW33">
            <v>250000</v>
          </cell>
          <cell r="AX33">
            <v>198233</v>
          </cell>
          <cell r="AY33">
            <v>25000</v>
          </cell>
          <cell r="AZ33">
            <v>23797</v>
          </cell>
          <cell r="BA33">
            <v>70000</v>
          </cell>
          <cell r="BB33">
            <v>65328</v>
          </cell>
          <cell r="BC33">
            <v>275000</v>
          </cell>
          <cell r="BD33">
            <v>222030</v>
          </cell>
        </row>
        <row r="34">
          <cell r="A34">
            <v>34</v>
          </cell>
          <cell r="C34" t="str">
            <v>% к предидущему году</v>
          </cell>
          <cell r="D34" t="str">
            <v>%</v>
          </cell>
          <cell r="E34">
            <v>93.333333333333329</v>
          </cell>
          <cell r="F34">
            <v>63.189651772686041</v>
          </cell>
          <cell r="G34">
            <v>96.296296296296291</v>
          </cell>
          <cell r="H34">
            <v>70.99131738397152</v>
          </cell>
          <cell r="I34">
            <v>94.73684210526315</v>
          </cell>
          <cell r="J34">
            <v>66.208963883382495</v>
          </cell>
          <cell r="K34">
            <v>87.878787878787875</v>
          </cell>
          <cell r="L34">
            <v>61.253828364272763</v>
          </cell>
          <cell r="M34">
            <v>92.222222222222229</v>
          </cell>
          <cell r="N34">
            <v>64.826985095441472</v>
          </cell>
          <cell r="O34">
            <v>57.692307692307686</v>
          </cell>
          <cell r="P34">
            <v>98.910984848484844</v>
          </cell>
          <cell r="Q34">
            <v>84.482758620689651</v>
          </cell>
          <cell r="R34">
            <v>70.12587412587412</v>
          </cell>
          <cell r="S34">
            <v>83.333333333333343</v>
          </cell>
          <cell r="T34">
            <v>77.302325581395351</v>
          </cell>
          <cell r="U34">
            <v>84.328358208955223</v>
          </cell>
          <cell r="V34">
            <v>71.350427350427353</v>
          </cell>
          <cell r="W34">
            <v>66.666666666666657</v>
          </cell>
          <cell r="X34">
            <v>100.1928185791413</v>
          </cell>
          <cell r="Y34">
            <v>67.5</v>
          </cell>
          <cell r="Z34">
            <v>93.227915526497199</v>
          </cell>
          <cell r="AA34">
            <v>80.588235294117652</v>
          </cell>
          <cell r="AB34">
            <v>77.746631444915337</v>
          </cell>
          <cell r="AC34">
            <v>90</v>
          </cell>
          <cell r="AD34">
            <v>94.135676338373514</v>
          </cell>
          <cell r="AE34">
            <v>82</v>
          </cell>
          <cell r="AF34">
            <v>80.838498781879295</v>
          </cell>
          <cell r="AG34">
            <v>68.965517241379317</v>
          </cell>
          <cell r="AH34">
            <v>151.38468314705719</v>
          </cell>
          <cell r="AI34">
            <v>80.349344978165931</v>
          </cell>
          <cell r="AJ34">
            <v>89.503689026245851</v>
          </cell>
          <cell r="AK34">
            <v>77.777777777777786</v>
          </cell>
          <cell r="AL34">
            <v>130.8825110179512</v>
          </cell>
          <cell r="AM34">
            <v>79.069767441860463</v>
          </cell>
          <cell r="AN34">
            <v>122.27991965904081</v>
          </cell>
          <cell r="AO34">
            <v>80.078125</v>
          </cell>
          <cell r="AP34">
            <v>94.128318025913487</v>
          </cell>
          <cell r="AQ34">
            <v>66.666666666666657</v>
          </cell>
          <cell r="AR34">
            <v>116.94320357370773</v>
          </cell>
          <cell r="AS34">
            <v>78.671328671328666</v>
          </cell>
          <cell r="AT34">
            <v>96.091069301168844</v>
          </cell>
          <cell r="AU34">
            <v>96.15384615384616</v>
          </cell>
          <cell r="AV34">
            <v>152.5706771860618</v>
          </cell>
          <cell r="AW34">
            <v>80.128205128205138</v>
          </cell>
          <cell r="AX34">
            <v>100.44386568502763</v>
          </cell>
          <cell r="AY34">
            <v>83.333333333333343</v>
          </cell>
          <cell r="AZ34">
            <v>131.51146725614811</v>
          </cell>
          <cell r="BA34">
            <v>81.395348837209298</v>
          </cell>
          <cell r="BB34">
            <v>133.39050535987749</v>
          </cell>
          <cell r="BC34">
            <v>80.409356725146196</v>
          </cell>
          <cell r="BD34">
            <v>103.05311623934799</v>
          </cell>
        </row>
        <row r="35">
          <cell r="A35">
            <v>35</v>
          </cell>
          <cell r="B35" t="str">
            <v>5</v>
          </cell>
          <cell r="C35" t="str">
            <v>Общее электропотребление</v>
          </cell>
          <cell r="D35" t="str">
            <v>тыс.кВтч</v>
          </cell>
          <cell r="E35">
            <v>664000</v>
          </cell>
          <cell r="F35">
            <v>628324</v>
          </cell>
          <cell r="G35">
            <v>606000</v>
          </cell>
          <cell r="H35">
            <v>596442</v>
          </cell>
          <cell r="I35">
            <v>1270000</v>
          </cell>
          <cell r="J35">
            <v>1224766</v>
          </cell>
          <cell r="K35">
            <v>634000</v>
          </cell>
          <cell r="L35">
            <v>624619</v>
          </cell>
          <cell r="M35">
            <v>1904000</v>
          </cell>
          <cell r="N35">
            <v>1849385</v>
          </cell>
          <cell r="O35">
            <v>579000</v>
          </cell>
          <cell r="P35">
            <v>582068</v>
          </cell>
          <cell r="Q35">
            <v>2483000</v>
          </cell>
          <cell r="R35">
            <v>2431453</v>
          </cell>
          <cell r="S35">
            <v>544000</v>
          </cell>
          <cell r="T35">
            <v>521303</v>
          </cell>
          <cell r="U35">
            <v>3027000</v>
          </cell>
          <cell r="V35">
            <v>2952756</v>
          </cell>
          <cell r="W35">
            <v>511000</v>
          </cell>
          <cell r="X35">
            <v>508760</v>
          </cell>
          <cell r="Y35">
            <v>1634000</v>
          </cell>
          <cell r="Z35">
            <v>1612131</v>
          </cell>
          <cell r="AA35">
            <v>3538000</v>
          </cell>
          <cell r="AB35">
            <v>3461516</v>
          </cell>
          <cell r="AC35">
            <v>510000</v>
          </cell>
          <cell r="AD35">
            <v>513184</v>
          </cell>
          <cell r="AE35">
            <v>4048000</v>
          </cell>
          <cell r="AF35">
            <v>3974700</v>
          </cell>
          <cell r="AG35">
            <v>515000</v>
          </cell>
          <cell r="AH35">
            <v>502011</v>
          </cell>
          <cell r="AI35">
            <v>4563000</v>
          </cell>
          <cell r="AJ35">
            <v>4476711</v>
          </cell>
          <cell r="AK35">
            <v>542000</v>
          </cell>
          <cell r="AL35">
            <v>493415</v>
          </cell>
          <cell r="AM35">
            <v>1567000</v>
          </cell>
          <cell r="AN35">
            <v>1508610</v>
          </cell>
          <cell r="AO35">
            <v>5105000</v>
          </cell>
          <cell r="AP35">
            <v>4970126</v>
          </cell>
          <cell r="AQ35">
            <v>581000</v>
          </cell>
          <cell r="AR35">
            <v>559107</v>
          </cell>
          <cell r="AS35">
            <v>5686000</v>
          </cell>
          <cell r="AT35">
            <v>5529233</v>
          </cell>
          <cell r="AU35">
            <v>590000</v>
          </cell>
          <cell r="AV35">
            <v>612055</v>
          </cell>
          <cell r="AW35">
            <v>6276000</v>
          </cell>
          <cell r="AX35">
            <v>6141288</v>
          </cell>
          <cell r="AY35">
            <v>620000</v>
          </cell>
          <cell r="AZ35">
            <v>666961</v>
          </cell>
          <cell r="BA35">
            <v>1791000</v>
          </cell>
          <cell r="BB35">
            <v>1838123</v>
          </cell>
          <cell r="BC35">
            <v>6896000</v>
          </cell>
          <cell r="BD35">
            <v>6808249</v>
          </cell>
        </row>
        <row r="36">
          <cell r="A36">
            <v>36</v>
          </cell>
          <cell r="C36" t="str">
            <v>% к предидущему году</v>
          </cell>
          <cell r="D36" t="str">
            <v>%</v>
          </cell>
          <cell r="E36">
            <v>101.99692780337941</v>
          </cell>
          <cell r="F36">
            <v>96.574747659500559</v>
          </cell>
          <cell r="G36">
            <v>98.697068403908787</v>
          </cell>
          <cell r="H36">
            <v>101.44037226199163</v>
          </cell>
          <cell r="I36">
            <v>100.39525691699605</v>
          </cell>
          <cell r="J36">
            <v>98.88453085867549</v>
          </cell>
          <cell r="K36">
            <v>102.25806451612902</v>
          </cell>
          <cell r="L36">
            <v>102.94333838750083</v>
          </cell>
          <cell r="M36">
            <v>101.0079575596817</v>
          </cell>
          <cell r="N36">
            <v>100.2190921791191</v>
          </cell>
          <cell r="O36">
            <v>102.29681978798585</v>
          </cell>
          <cell r="P36">
            <v>102.70984681786661</v>
          </cell>
          <cell r="Q36">
            <v>101.30558955528355</v>
          </cell>
          <cell r="R36">
            <v>100.80429410133193</v>
          </cell>
          <cell r="S36">
            <v>101.11524163568772</v>
          </cell>
          <cell r="T36">
            <v>98.053425925229291</v>
          </cell>
          <cell r="U36">
            <v>101.27132820341251</v>
          </cell>
          <cell r="V36">
            <v>100.30746966832614</v>
          </cell>
          <cell r="W36">
            <v>95.335820895522389</v>
          </cell>
          <cell r="X36">
            <v>105.98526339033683</v>
          </cell>
          <cell r="Y36">
            <v>99.634146341463421</v>
          </cell>
          <cell r="Z36">
            <v>102.13755518274294</v>
          </cell>
          <cell r="AA36">
            <v>100.36879432624113</v>
          </cell>
          <cell r="AB36">
            <v>101.10353199167925</v>
          </cell>
          <cell r="AC36">
            <v>97.142857142857139</v>
          </cell>
          <cell r="AD36">
            <v>106.80008074770713</v>
          </cell>
          <cell r="AE36">
            <v>99.950617283950621</v>
          </cell>
          <cell r="AF36">
            <v>101.80462640260866</v>
          </cell>
          <cell r="AG36">
            <v>104.46247464503043</v>
          </cell>
          <cell r="AH36">
            <v>101.5476575774739</v>
          </cell>
          <cell r="AI36">
            <v>100.44023772837332</v>
          </cell>
          <cell r="AJ36">
            <v>101.77574561741535</v>
          </cell>
          <cell r="AK36">
            <v>102.07156308851224</v>
          </cell>
          <cell r="AL36">
            <v>94.621468103140785</v>
          </cell>
          <cell r="AM36">
            <v>101.16204002582312</v>
          </cell>
          <cell r="AN36">
            <v>100.82060720522399</v>
          </cell>
          <cell r="AO36">
            <v>100.61095782420182</v>
          </cell>
          <cell r="AP36">
            <v>101.01748655759629</v>
          </cell>
          <cell r="AQ36">
            <v>96.833333333333343</v>
          </cell>
          <cell r="AR36">
            <v>95.459457982827416</v>
          </cell>
          <cell r="AS36">
            <v>100.21149101163201</v>
          </cell>
          <cell r="AT36">
            <v>100.42622588755134</v>
          </cell>
          <cell r="AU36">
            <v>100.51107325383303</v>
          </cell>
          <cell r="AV36">
            <v>103.51671509415455</v>
          </cell>
          <cell r="AW36">
            <v>100.23957834211788</v>
          </cell>
          <cell r="AX36">
            <v>100.72592745186671</v>
          </cell>
          <cell r="AY36">
            <v>101.30718954248366</v>
          </cell>
          <cell r="AZ36">
            <v>102.43225560722689</v>
          </cell>
          <cell r="BA36">
            <v>99.555308504724849</v>
          </cell>
          <cell r="BB36">
            <v>100.54898918924538</v>
          </cell>
          <cell r="BC36">
            <v>100.3346428051797</v>
          </cell>
          <cell r="BD36">
            <v>100.89056974413143</v>
          </cell>
        </row>
        <row r="37">
          <cell r="A37">
            <v>37</v>
          </cell>
          <cell r="B37" t="str">
            <v>6</v>
          </cell>
          <cell r="C37" t="str">
            <v>Собственное э/потребление</v>
          </cell>
          <cell r="D37" t="str">
            <v>тыс.кВтч</v>
          </cell>
          <cell r="E37">
            <v>636000</v>
          </cell>
          <cell r="F37">
            <v>612301</v>
          </cell>
          <cell r="G37">
            <v>580000</v>
          </cell>
          <cell r="H37">
            <v>585077</v>
          </cell>
          <cell r="I37">
            <v>1216000</v>
          </cell>
          <cell r="J37">
            <v>1197378</v>
          </cell>
          <cell r="K37">
            <v>605000</v>
          </cell>
          <cell r="L37">
            <v>614819</v>
          </cell>
          <cell r="M37">
            <v>1821000</v>
          </cell>
          <cell r="N37">
            <v>1812197</v>
          </cell>
          <cell r="O37">
            <v>564000</v>
          </cell>
          <cell r="P37">
            <v>571623</v>
          </cell>
          <cell r="Q37">
            <v>2385000</v>
          </cell>
          <cell r="R37">
            <v>2383820</v>
          </cell>
          <cell r="S37">
            <v>529000</v>
          </cell>
          <cell r="T37">
            <v>510500</v>
          </cell>
          <cell r="U37">
            <v>2914000</v>
          </cell>
          <cell r="V37">
            <v>2894320</v>
          </cell>
          <cell r="W37">
            <v>487000</v>
          </cell>
          <cell r="X37">
            <v>485377</v>
          </cell>
          <cell r="Y37">
            <v>1580000</v>
          </cell>
          <cell r="Z37">
            <v>1567500</v>
          </cell>
          <cell r="AA37">
            <v>3401000</v>
          </cell>
          <cell r="AB37">
            <v>3379697</v>
          </cell>
          <cell r="AC37">
            <v>483000</v>
          </cell>
          <cell r="AD37">
            <v>490149</v>
          </cell>
          <cell r="AE37">
            <v>3884000</v>
          </cell>
          <cell r="AF37">
            <v>3869846</v>
          </cell>
          <cell r="AG37">
            <v>495000</v>
          </cell>
          <cell r="AH37">
            <v>474515</v>
          </cell>
          <cell r="AI37">
            <v>4379000</v>
          </cell>
          <cell r="AJ37">
            <v>4344361</v>
          </cell>
          <cell r="AK37">
            <v>521000</v>
          </cell>
          <cell r="AL37">
            <v>469063</v>
          </cell>
          <cell r="AM37">
            <v>1499000</v>
          </cell>
          <cell r="AN37">
            <v>1433727</v>
          </cell>
          <cell r="AO37">
            <v>4900000</v>
          </cell>
          <cell r="AP37">
            <v>4813424</v>
          </cell>
          <cell r="AQ37">
            <v>561000</v>
          </cell>
          <cell r="AR37">
            <v>540782</v>
          </cell>
          <cell r="AS37">
            <v>5461000</v>
          </cell>
          <cell r="AT37">
            <v>5354206</v>
          </cell>
          <cell r="AU37">
            <v>565000</v>
          </cell>
          <cell r="AV37">
            <v>588849</v>
          </cell>
          <cell r="AW37">
            <v>6026000</v>
          </cell>
          <cell r="AX37">
            <v>5943055</v>
          </cell>
          <cell r="AY37">
            <v>595000</v>
          </cell>
          <cell r="AZ37">
            <v>643164</v>
          </cell>
          <cell r="BA37">
            <v>1721000</v>
          </cell>
          <cell r="BB37">
            <v>1772795</v>
          </cell>
          <cell r="BC37">
            <v>6621000</v>
          </cell>
          <cell r="BD37">
            <v>6586219</v>
          </cell>
        </row>
        <row r="38">
          <cell r="A38">
            <v>38</v>
          </cell>
          <cell r="C38" t="str">
            <v>% к предидущему году</v>
          </cell>
          <cell r="D38" t="str">
            <v>%</v>
          </cell>
          <cell r="E38">
            <v>102.41545893719808</v>
          </cell>
          <cell r="F38">
            <v>97.928675158176219</v>
          </cell>
          <cell r="G38">
            <v>98.807495741056215</v>
          </cell>
          <cell r="H38">
            <v>102.29262680868028</v>
          </cell>
          <cell r="I38">
            <v>100.66225165562915</v>
          </cell>
          <cell r="J38">
            <v>100.01353139283138</v>
          </cell>
          <cell r="K38">
            <v>103.06643952299829</v>
          </cell>
          <cell r="L38">
            <v>104.0723744458419</v>
          </cell>
          <cell r="M38">
            <v>101.4484679665738</v>
          </cell>
          <cell r="N38">
            <v>101.3546035547437</v>
          </cell>
          <cell r="O38">
            <v>104.44444444444446</v>
          </cell>
          <cell r="P38">
            <v>102.78197827568411</v>
          </cell>
          <cell r="Q38">
            <v>102.14132762312633</v>
          </cell>
          <cell r="R38">
            <v>101.69325224561116</v>
          </cell>
          <cell r="S38">
            <v>101.73076923076923</v>
          </cell>
          <cell r="T38">
            <v>98.613614280719446</v>
          </cell>
          <cell r="U38">
            <v>102.06654991243434</v>
          </cell>
          <cell r="V38">
            <v>101.13617105288446</v>
          </cell>
          <cell r="W38">
            <v>97.399999999999991</v>
          </cell>
          <cell r="X38">
            <v>106.28127114394634</v>
          </cell>
          <cell r="Y38">
            <v>101.28205128205127</v>
          </cell>
          <cell r="Z38">
            <v>102.4162391972919</v>
          </cell>
          <cell r="AA38">
            <v>101.37108792846499</v>
          </cell>
          <cell r="AB38">
            <v>101.84423907697946</v>
          </cell>
          <cell r="AC38">
            <v>97.575757575757578</v>
          </cell>
          <cell r="AD38">
            <v>107.47962345325728</v>
          </cell>
          <cell r="AE38">
            <v>100.88311688311688</v>
          </cell>
          <cell r="AF38">
            <v>102.52510574150193</v>
          </cell>
          <cell r="AG38">
            <v>106.68103448275863</v>
          </cell>
          <cell r="AH38">
            <v>99.646784839047712</v>
          </cell>
          <cell r="AI38">
            <v>101.50672229949002</v>
          </cell>
          <cell r="AJ38">
            <v>102.20265591902759</v>
          </cell>
          <cell r="AK38">
            <v>103.37301587301589</v>
          </cell>
          <cell r="AL38">
            <v>93.279785863149684</v>
          </cell>
          <cell r="AM38">
            <v>102.4606971975393</v>
          </cell>
          <cell r="AN38">
            <v>99.904884146800342</v>
          </cell>
          <cell r="AO38">
            <v>101.70195101701951</v>
          </cell>
          <cell r="AP38">
            <v>101.25875443980421</v>
          </cell>
          <cell r="AQ38">
            <v>98.421052631578945</v>
          </cell>
          <cell r="AR38">
            <v>94.868875552382235</v>
          </cell>
          <cell r="AS38">
            <v>101.35486265775798</v>
          </cell>
          <cell r="AT38">
            <v>100.57455276194634</v>
          </cell>
          <cell r="AU38">
            <v>100.71301247771835</v>
          </cell>
          <cell r="AV38">
            <v>102.22150083673003</v>
          </cell>
          <cell r="AW38">
            <v>101.29433518238361</v>
          </cell>
          <cell r="AX38">
            <v>100.7353630397356</v>
          </cell>
          <cell r="AY38">
            <v>102.233676975945</v>
          </cell>
          <cell r="AZ38">
            <v>101.60103249614156</v>
          </cell>
          <cell r="BA38">
            <v>100.46701692936368</v>
          </cell>
          <cell r="BB38">
            <v>99.644935226112807</v>
          </cell>
          <cell r="BC38">
            <v>101.37804317868626</v>
          </cell>
          <cell r="BD38">
            <v>100.81924778422398</v>
          </cell>
        </row>
        <row r="39">
          <cell r="A39">
            <v>39</v>
          </cell>
          <cell r="B39" t="str">
            <v>7</v>
          </cell>
          <cell r="C39" t="str">
            <v>Собственные нужды всего</v>
          </cell>
          <cell r="D39" t="str">
            <v>тыс.кВтч</v>
          </cell>
          <cell r="E39">
            <v>15860</v>
          </cell>
          <cell r="F39">
            <v>16078</v>
          </cell>
          <cell r="G39">
            <v>14490</v>
          </cell>
          <cell r="H39">
            <v>16040</v>
          </cell>
          <cell r="I39">
            <v>30350</v>
          </cell>
          <cell r="J39">
            <v>32118</v>
          </cell>
          <cell r="K39">
            <v>14850</v>
          </cell>
          <cell r="L39">
            <v>16353</v>
          </cell>
          <cell r="M39">
            <v>45200</v>
          </cell>
          <cell r="N39">
            <v>48471</v>
          </cell>
          <cell r="O39">
            <v>12810</v>
          </cell>
          <cell r="P39">
            <v>15157</v>
          </cell>
          <cell r="Q39">
            <v>58010</v>
          </cell>
          <cell r="R39">
            <v>63628</v>
          </cell>
          <cell r="S39">
            <v>10220</v>
          </cell>
          <cell r="T39">
            <v>10872</v>
          </cell>
          <cell r="U39">
            <v>68230</v>
          </cell>
          <cell r="V39">
            <v>74500</v>
          </cell>
          <cell r="W39">
            <v>4140</v>
          </cell>
          <cell r="X39">
            <v>3319</v>
          </cell>
          <cell r="Y39">
            <v>27170</v>
          </cell>
          <cell r="Z39">
            <v>29348</v>
          </cell>
          <cell r="AA39">
            <v>72370</v>
          </cell>
          <cell r="AB39">
            <v>77819</v>
          </cell>
          <cell r="AC39">
            <v>6165</v>
          </cell>
          <cell r="AD39">
            <v>6213</v>
          </cell>
          <cell r="AE39">
            <v>78535</v>
          </cell>
          <cell r="AF39">
            <v>84032</v>
          </cell>
          <cell r="AG39">
            <v>6190</v>
          </cell>
          <cell r="AH39">
            <v>6090</v>
          </cell>
          <cell r="AI39">
            <v>84725</v>
          </cell>
          <cell r="AJ39">
            <v>90122</v>
          </cell>
          <cell r="AK39">
            <v>8145</v>
          </cell>
          <cell r="AL39">
            <v>6141</v>
          </cell>
          <cell r="AM39">
            <v>20500</v>
          </cell>
          <cell r="AN39">
            <v>18444</v>
          </cell>
          <cell r="AO39">
            <v>92870</v>
          </cell>
          <cell r="AP39">
            <v>96263</v>
          </cell>
          <cell r="AQ39">
            <v>11765</v>
          </cell>
          <cell r="AR39">
            <v>12657</v>
          </cell>
          <cell r="AS39">
            <v>104635</v>
          </cell>
          <cell r="AT39">
            <v>108920</v>
          </cell>
          <cell r="AU39">
            <v>13240</v>
          </cell>
          <cell r="AV39">
            <v>14391</v>
          </cell>
          <cell r="AW39">
            <v>117875</v>
          </cell>
          <cell r="AX39">
            <v>123311</v>
          </cell>
          <cell r="AY39">
            <v>16085</v>
          </cell>
          <cell r="AZ39">
            <v>15023</v>
          </cell>
          <cell r="BA39">
            <v>41090</v>
          </cell>
          <cell r="BB39">
            <v>42071</v>
          </cell>
          <cell r="BC39">
            <v>133960</v>
          </cell>
          <cell r="BD39">
            <v>138334</v>
          </cell>
        </row>
        <row r="40">
          <cell r="A40">
            <v>40</v>
          </cell>
          <cell r="B40" t="str">
            <v>7.1</v>
          </cell>
          <cell r="C40" t="str">
            <v>Собственные нужды ГЭС:</v>
          </cell>
          <cell r="D40" t="str">
            <v>тыс.кВтч</v>
          </cell>
          <cell r="E40">
            <v>2160</v>
          </cell>
          <cell r="F40">
            <v>2205</v>
          </cell>
          <cell r="G40">
            <v>2090</v>
          </cell>
          <cell r="H40">
            <v>2479</v>
          </cell>
          <cell r="I40">
            <v>4250</v>
          </cell>
          <cell r="J40">
            <v>4684</v>
          </cell>
          <cell r="K40">
            <v>1950</v>
          </cell>
          <cell r="L40">
            <v>2208</v>
          </cell>
          <cell r="M40">
            <v>6200</v>
          </cell>
          <cell r="N40">
            <v>6892</v>
          </cell>
          <cell r="O40">
            <v>1710</v>
          </cell>
          <cell r="P40">
            <v>1837</v>
          </cell>
          <cell r="Q40">
            <v>7910</v>
          </cell>
          <cell r="R40">
            <v>8729</v>
          </cell>
          <cell r="S40">
            <v>1420</v>
          </cell>
          <cell r="T40">
            <v>1189</v>
          </cell>
          <cell r="U40">
            <v>9330</v>
          </cell>
          <cell r="V40">
            <v>9918</v>
          </cell>
          <cell r="W40">
            <v>940</v>
          </cell>
          <cell r="X40">
            <v>867</v>
          </cell>
          <cell r="Y40">
            <v>4070</v>
          </cell>
          <cell r="Z40">
            <v>3893</v>
          </cell>
          <cell r="AA40">
            <v>10270</v>
          </cell>
          <cell r="AB40">
            <v>10785</v>
          </cell>
          <cell r="AC40">
            <v>865</v>
          </cell>
          <cell r="AD40">
            <v>1027</v>
          </cell>
          <cell r="AE40">
            <v>11135</v>
          </cell>
          <cell r="AF40">
            <v>11812</v>
          </cell>
          <cell r="AG40">
            <v>890</v>
          </cell>
          <cell r="AH40">
            <v>965</v>
          </cell>
          <cell r="AI40">
            <v>12025</v>
          </cell>
          <cell r="AJ40">
            <v>12777</v>
          </cell>
          <cell r="AK40">
            <v>1045</v>
          </cell>
          <cell r="AL40">
            <v>1016</v>
          </cell>
          <cell r="AM40">
            <v>2800</v>
          </cell>
          <cell r="AN40">
            <v>3008</v>
          </cell>
          <cell r="AO40">
            <v>13070</v>
          </cell>
          <cell r="AP40">
            <v>13793</v>
          </cell>
          <cell r="AQ40">
            <v>1465</v>
          </cell>
          <cell r="AR40">
            <v>1328</v>
          </cell>
          <cell r="AS40">
            <v>14535</v>
          </cell>
          <cell r="AT40">
            <v>15121</v>
          </cell>
          <cell r="AU40">
            <v>1840</v>
          </cell>
          <cell r="AV40">
            <v>1741</v>
          </cell>
          <cell r="AW40">
            <v>16375</v>
          </cell>
          <cell r="AX40">
            <v>16862</v>
          </cell>
          <cell r="AY40">
            <v>2385</v>
          </cell>
          <cell r="AZ40">
            <v>2582</v>
          </cell>
          <cell r="BA40">
            <v>5690</v>
          </cell>
          <cell r="BB40">
            <v>5651</v>
          </cell>
          <cell r="BC40">
            <v>18760</v>
          </cell>
          <cell r="BD40">
            <v>19444</v>
          </cell>
        </row>
        <row r="41">
          <cell r="A41">
            <v>41</v>
          </cell>
          <cell r="C41" t="str">
            <v>то же в %</v>
          </cell>
          <cell r="D41" t="str">
            <v>%</v>
          </cell>
          <cell r="E41">
            <v>0.9773755656108597</v>
          </cell>
          <cell r="F41">
            <v>0.9988358240055808</v>
          </cell>
          <cell r="G41">
            <v>1.050251256281407</v>
          </cell>
          <cell r="H41">
            <v>1.4114418456352913</v>
          </cell>
          <cell r="I41">
            <v>1.0119047619047619</v>
          </cell>
          <cell r="J41">
            <v>1.1816555791853034</v>
          </cell>
          <cell r="K41">
            <v>0.90697674418604646</v>
          </cell>
          <cell r="L41">
            <v>1.3327136536755253</v>
          </cell>
          <cell r="M41">
            <v>0.97637795275590555</v>
          </cell>
          <cell r="N41">
            <v>1.2261817923034497</v>
          </cell>
          <cell r="O41">
            <v>0.93956043956043944</v>
          </cell>
          <cell r="P41">
            <v>1.347406407698627</v>
          </cell>
          <cell r="Q41">
            <v>0.96817625458996326</v>
          </cell>
          <cell r="R41">
            <v>1.2498460780692033</v>
          </cell>
          <cell r="S41">
            <v>0.45367412140575081</v>
          </cell>
          <cell r="T41">
            <v>0.3344594499562587</v>
          </cell>
          <cell r="U41">
            <v>0.82566371681415929</v>
          </cell>
          <cell r="V41">
            <v>0.94107153870605031</v>
          </cell>
          <cell r="W41">
            <v>0.28059701492537314</v>
          </cell>
          <cell r="X41">
            <v>0.26259358871847061</v>
          </cell>
          <cell r="Y41">
            <v>0.49036144578313257</v>
          </cell>
          <cell r="Z41">
            <v>0.47359924477161275</v>
          </cell>
          <cell r="AA41">
            <v>0.70102389078498295</v>
          </cell>
          <cell r="AB41">
            <v>0.77922190520297696</v>
          </cell>
          <cell r="AC41">
            <v>0.39318181818181819</v>
          </cell>
          <cell r="AD41">
            <v>0.32292551017199633</v>
          </cell>
          <cell r="AE41">
            <v>0.66083086053412465</v>
          </cell>
          <cell r="AF41">
            <v>0.6939650538187172</v>
          </cell>
          <cell r="AG41">
            <v>0.43414634146341469</v>
          </cell>
          <cell r="AH41">
            <v>0.30904921728882168</v>
          </cell>
          <cell r="AI41">
            <v>0.63624338624338628</v>
          </cell>
          <cell r="AJ41">
            <v>0.63429859046412473</v>
          </cell>
          <cell r="AK41">
            <v>0.54999999999999993</v>
          </cell>
          <cell r="AL41">
            <v>0.31059033562709593</v>
          </cell>
          <cell r="AM41">
            <v>0.45528455284552843</v>
          </cell>
          <cell r="AN41">
            <v>0.31418523350292515</v>
          </cell>
          <cell r="AO41">
            <v>0.6283653846153846</v>
          </cell>
          <cell r="AP41">
            <v>0.58907438489495911</v>
          </cell>
          <cell r="AQ41">
            <v>0.69103773584905659</v>
          </cell>
          <cell r="AR41">
            <v>0.37495905944004609</v>
          </cell>
          <cell r="AS41">
            <v>0.63416230366492143</v>
          </cell>
          <cell r="AT41">
            <v>0.56094243968598201</v>
          </cell>
          <cell r="AU41">
            <v>0.78969957081545061</v>
          </cell>
          <cell r="AV41">
            <v>0.49153159664482399</v>
          </cell>
          <cell r="AW41">
            <v>0.64851485148514854</v>
          </cell>
          <cell r="AX41">
            <v>0.55288128135204417</v>
          </cell>
          <cell r="AY41">
            <v>0.97346938775510206</v>
          </cell>
          <cell r="AZ41">
            <v>0.81925600639666962</v>
          </cell>
          <cell r="BA41">
            <v>0.82463768115942027</v>
          </cell>
          <cell r="BB41">
            <v>0.5521061810294714</v>
          </cell>
          <cell r="BC41">
            <v>0.67725631768953076</v>
          </cell>
          <cell r="BD41">
            <v>0.57782975062444186</v>
          </cell>
        </row>
        <row r="42">
          <cell r="A42">
            <v>42</v>
          </cell>
          <cell r="C42" t="str">
            <v>в т.ч. каскады Сунский</v>
          </cell>
          <cell r="D42" t="str">
            <v>тыс.кВтч</v>
          </cell>
          <cell r="E42">
            <v>65</v>
          </cell>
          <cell r="F42">
            <v>74</v>
          </cell>
          <cell r="G42">
            <v>60</v>
          </cell>
          <cell r="H42">
            <v>83</v>
          </cell>
          <cell r="I42">
            <v>125</v>
          </cell>
          <cell r="J42">
            <v>157</v>
          </cell>
          <cell r="K42">
            <v>55</v>
          </cell>
          <cell r="L42">
            <v>66</v>
          </cell>
          <cell r="M42">
            <v>180</v>
          </cell>
          <cell r="N42">
            <v>223</v>
          </cell>
          <cell r="O42">
            <v>50</v>
          </cell>
          <cell r="P42">
            <v>54</v>
          </cell>
          <cell r="Q42">
            <v>230</v>
          </cell>
          <cell r="R42">
            <v>277</v>
          </cell>
          <cell r="S42">
            <v>40</v>
          </cell>
          <cell r="T42">
            <v>37</v>
          </cell>
          <cell r="U42">
            <v>270</v>
          </cell>
          <cell r="V42">
            <v>314</v>
          </cell>
          <cell r="W42">
            <v>30</v>
          </cell>
          <cell r="X42">
            <v>32</v>
          </cell>
          <cell r="Y42">
            <v>120</v>
          </cell>
          <cell r="Z42">
            <v>123</v>
          </cell>
          <cell r="AA42">
            <v>300</v>
          </cell>
          <cell r="AB42">
            <v>346</v>
          </cell>
          <cell r="AC42">
            <v>25</v>
          </cell>
          <cell r="AD42">
            <v>30</v>
          </cell>
          <cell r="AE42">
            <v>325</v>
          </cell>
          <cell r="AF42">
            <v>376</v>
          </cell>
          <cell r="AG42">
            <v>30</v>
          </cell>
          <cell r="AH42">
            <v>31</v>
          </cell>
          <cell r="AI42">
            <v>355</v>
          </cell>
          <cell r="AJ42">
            <v>407</v>
          </cell>
          <cell r="AK42">
            <v>30</v>
          </cell>
          <cell r="AL42">
            <v>35</v>
          </cell>
          <cell r="AM42">
            <v>85</v>
          </cell>
          <cell r="AN42">
            <v>96</v>
          </cell>
          <cell r="AO42">
            <v>385</v>
          </cell>
          <cell r="AP42">
            <v>442</v>
          </cell>
          <cell r="AQ42">
            <v>40</v>
          </cell>
          <cell r="AR42">
            <v>37</v>
          </cell>
          <cell r="AS42">
            <v>425</v>
          </cell>
          <cell r="AT42">
            <v>479</v>
          </cell>
          <cell r="AU42">
            <v>60</v>
          </cell>
          <cell r="AV42">
            <v>53</v>
          </cell>
          <cell r="AW42">
            <v>485</v>
          </cell>
          <cell r="AX42">
            <v>532</v>
          </cell>
          <cell r="AY42">
            <v>100</v>
          </cell>
          <cell r="AZ42">
            <v>63</v>
          </cell>
          <cell r="BA42">
            <v>200</v>
          </cell>
          <cell r="BB42">
            <v>153</v>
          </cell>
          <cell r="BC42">
            <v>585</v>
          </cell>
          <cell r="BD42">
            <v>595</v>
          </cell>
        </row>
        <row r="43">
          <cell r="A43">
            <v>43</v>
          </cell>
          <cell r="C43" t="str">
            <v>то же в %</v>
          </cell>
          <cell r="D43" t="str">
            <v>%</v>
          </cell>
          <cell r="E43">
            <v>0.40625</v>
          </cell>
          <cell r="F43">
            <v>0.77731092436974791</v>
          </cell>
          <cell r="G43">
            <v>0.46153846153846156</v>
          </cell>
          <cell r="H43">
            <v>1.0102239532619279</v>
          </cell>
          <cell r="I43">
            <v>0.43103448275862066</v>
          </cell>
          <cell r="J43">
            <v>0.88520523229589543</v>
          </cell>
          <cell r="K43">
            <v>0.54999999999999993</v>
          </cell>
          <cell r="L43">
            <v>0.75110959371799246</v>
          </cell>
          <cell r="M43">
            <v>0.46153846153846156</v>
          </cell>
          <cell r="N43">
            <v>0.84077970063718288</v>
          </cell>
          <cell r="O43">
            <v>0.5</v>
          </cell>
          <cell r="P43">
            <v>0.45248868778280549</v>
          </cell>
          <cell r="Q43">
            <v>0.46938775510204078</v>
          </cell>
          <cell r="R43">
            <v>0.72028499362924825</v>
          </cell>
          <cell r="S43">
            <v>0.13333333333333333</v>
          </cell>
          <cell r="T43">
            <v>0.13024041676933368</v>
          </cell>
          <cell r="U43">
            <v>0.34177215189873417</v>
          </cell>
          <cell r="V43">
            <v>0.46959590823437919</v>
          </cell>
          <cell r="W43">
            <v>0.10714285714285715</v>
          </cell>
          <cell r="X43">
            <v>9.9968759762574202E-2</v>
          </cell>
          <cell r="Y43">
            <v>0.17647058823529413</v>
          </cell>
          <cell r="Z43">
            <v>0.16999986178873025</v>
          </cell>
          <cell r="AA43">
            <v>0.28037383177570091</v>
          </cell>
          <cell r="AB43">
            <v>0.34993324972693068</v>
          </cell>
          <cell r="AC43">
            <v>0.16666666666666669</v>
          </cell>
          <cell r="AD43">
            <v>8.1074507472367108E-2</v>
          </cell>
          <cell r="AE43">
            <v>0.26639344262295078</v>
          </cell>
          <cell r="AF43">
            <v>0.27671678478646444</v>
          </cell>
          <cell r="AG43">
            <v>0.2142857142857143</v>
          </cell>
          <cell r="AH43">
            <v>9.1840966996504111E-2</v>
          </cell>
          <cell r="AI43">
            <v>0.2610294117647059</v>
          </cell>
          <cell r="AJ43">
            <v>0.23992973065382325</v>
          </cell>
          <cell r="AK43">
            <v>0.2142857142857143</v>
          </cell>
          <cell r="AL43">
            <v>0.10836248800272454</v>
          </cell>
          <cell r="AM43">
            <v>0.19767441860465115</v>
          </cell>
          <cell r="AN43">
            <v>9.3153237074988363E-2</v>
          </cell>
          <cell r="AO43">
            <v>0.25666666666666665</v>
          </cell>
          <cell r="AP43">
            <v>0.21888556543787019</v>
          </cell>
          <cell r="AQ43">
            <v>0.36363636363636365</v>
          </cell>
          <cell r="AR43">
            <v>0.13985485334139705</v>
          </cell>
          <cell r="AS43">
            <v>0.2639751552795031</v>
          </cell>
          <cell r="AT43">
            <v>0.20973080897420179</v>
          </cell>
          <cell r="AU43">
            <v>0.54545454545454553</v>
          </cell>
          <cell r="AV43">
            <v>0.19535569480280132</v>
          </cell>
          <cell r="AW43">
            <v>0.28197674418604651</v>
          </cell>
          <cell r="AX43">
            <v>0.20820451005408619</v>
          </cell>
          <cell r="AY43">
            <v>0.83333333333333337</v>
          </cell>
          <cell r="AZ43">
            <v>0.30071599045346065</v>
          </cell>
          <cell r="BA43">
            <v>0.58823529411764708</v>
          </cell>
          <cell r="BB43">
            <v>0.20526993667489535</v>
          </cell>
          <cell r="BC43">
            <v>0.31793478260869568</v>
          </cell>
          <cell r="BD43">
            <v>0.21521478073411748</v>
          </cell>
        </row>
        <row r="44">
          <cell r="A44">
            <v>44</v>
          </cell>
          <cell r="C44" t="str">
            <v>Выгский</v>
          </cell>
          <cell r="D44" t="str">
            <v>тыс.кВтч</v>
          </cell>
          <cell r="E44">
            <v>850</v>
          </cell>
          <cell r="F44">
            <v>866</v>
          </cell>
          <cell r="G44">
            <v>850</v>
          </cell>
          <cell r="H44">
            <v>953</v>
          </cell>
          <cell r="I44">
            <v>1700</v>
          </cell>
          <cell r="J44">
            <v>1819</v>
          </cell>
          <cell r="K44">
            <v>770</v>
          </cell>
          <cell r="L44">
            <v>801</v>
          </cell>
          <cell r="M44">
            <v>2470</v>
          </cell>
          <cell r="N44">
            <v>2620</v>
          </cell>
          <cell r="O44">
            <v>700</v>
          </cell>
          <cell r="P44">
            <v>735</v>
          </cell>
          <cell r="Q44">
            <v>3170</v>
          </cell>
          <cell r="R44">
            <v>3355</v>
          </cell>
          <cell r="S44">
            <v>700</v>
          </cell>
          <cell r="T44">
            <v>510</v>
          </cell>
          <cell r="U44">
            <v>3870</v>
          </cell>
          <cell r="V44">
            <v>3865</v>
          </cell>
          <cell r="W44">
            <v>450</v>
          </cell>
          <cell r="X44">
            <v>373</v>
          </cell>
          <cell r="Y44">
            <v>1850</v>
          </cell>
          <cell r="Z44">
            <v>1618</v>
          </cell>
          <cell r="AA44">
            <v>4320</v>
          </cell>
          <cell r="AB44">
            <v>4238</v>
          </cell>
          <cell r="AC44">
            <v>410</v>
          </cell>
          <cell r="AD44">
            <v>547</v>
          </cell>
          <cell r="AE44">
            <v>4730</v>
          </cell>
          <cell r="AF44">
            <v>4785</v>
          </cell>
          <cell r="AG44">
            <v>430</v>
          </cell>
          <cell r="AH44">
            <v>478</v>
          </cell>
          <cell r="AI44">
            <v>5160</v>
          </cell>
          <cell r="AJ44">
            <v>5263</v>
          </cell>
          <cell r="AK44">
            <v>540</v>
          </cell>
          <cell r="AL44">
            <v>482</v>
          </cell>
          <cell r="AM44">
            <v>1380</v>
          </cell>
          <cell r="AN44">
            <v>1507</v>
          </cell>
          <cell r="AO44">
            <v>5700</v>
          </cell>
          <cell r="AP44">
            <v>5745</v>
          </cell>
          <cell r="AQ44">
            <v>650</v>
          </cell>
          <cell r="AR44">
            <v>609</v>
          </cell>
          <cell r="AS44">
            <v>6350</v>
          </cell>
          <cell r="AT44">
            <v>6354</v>
          </cell>
          <cell r="AU44">
            <v>800</v>
          </cell>
          <cell r="AV44">
            <v>743</v>
          </cell>
          <cell r="AW44">
            <v>7150</v>
          </cell>
          <cell r="AX44">
            <v>7097</v>
          </cell>
          <cell r="AY44">
            <v>950</v>
          </cell>
          <cell r="AZ44">
            <v>867</v>
          </cell>
          <cell r="BA44">
            <v>2400</v>
          </cell>
          <cell r="BB44">
            <v>2219</v>
          </cell>
          <cell r="BC44">
            <v>8100</v>
          </cell>
          <cell r="BD44">
            <v>7964</v>
          </cell>
        </row>
        <row r="45">
          <cell r="A45">
            <v>45</v>
          </cell>
          <cell r="C45" t="str">
            <v>то же в %</v>
          </cell>
          <cell r="D45" t="str">
            <v>%</v>
          </cell>
          <cell r="E45">
            <v>0.69105691056910568</v>
          </cell>
          <cell r="F45">
            <v>0.74357741448001102</v>
          </cell>
          <cell r="G45">
            <v>0.77272727272727271</v>
          </cell>
          <cell r="H45">
            <v>1.0397346658229505</v>
          </cell>
          <cell r="I45">
            <v>0.72961373390557938</v>
          </cell>
          <cell r="J45">
            <v>0.87400659228721622</v>
          </cell>
          <cell r="K45">
            <v>0.63114754098360659</v>
          </cell>
          <cell r="L45">
            <v>0.87329103159547328</v>
          </cell>
          <cell r="M45">
            <v>0.6957746478873239</v>
          </cell>
          <cell r="N45">
            <v>0.87378770293886143</v>
          </cell>
          <cell r="O45">
            <v>0.73684210526315785</v>
          </cell>
          <cell r="P45">
            <v>0.95362897994135509</v>
          </cell>
          <cell r="Q45">
            <v>0.70444444444444443</v>
          </cell>
          <cell r="R45">
            <v>0.89011403010734425</v>
          </cell>
          <cell r="S45">
            <v>0.5223880597014926</v>
          </cell>
          <cell r="T45">
            <v>0.3715738703425765</v>
          </cell>
          <cell r="U45">
            <v>0.66267123287671237</v>
          </cell>
          <cell r="V45">
            <v>0.75169398567016488</v>
          </cell>
          <cell r="W45">
            <v>0.32374100719424459</v>
          </cell>
          <cell r="X45">
            <v>0.3237622387334213</v>
          </cell>
          <cell r="Y45">
            <v>0.50271739130434778</v>
          </cell>
          <cell r="Z45">
            <v>0.49099339677607301</v>
          </cell>
          <cell r="AA45">
            <v>0.59751037344398339</v>
          </cell>
          <cell r="AB45">
            <v>0.67336108551272678</v>
          </cell>
          <cell r="AC45">
            <v>0.47674418604651164</v>
          </cell>
          <cell r="AD45">
            <v>0.50081943948508068</v>
          </cell>
          <cell r="AE45">
            <v>0.58467243510506806</v>
          </cell>
          <cell r="AF45">
            <v>0.64784640150771533</v>
          </cell>
          <cell r="AG45">
            <v>0.5</v>
          </cell>
          <cell r="AH45">
            <v>0.41857491878070352</v>
          </cell>
          <cell r="AI45">
            <v>0.57653631284916196</v>
          </cell>
          <cell r="AJ45">
            <v>0.61714497454262318</v>
          </cell>
          <cell r="AK45">
            <v>0.64285714285714279</v>
          </cell>
          <cell r="AL45">
            <v>0.37038744678562097</v>
          </cell>
          <cell r="AM45">
            <v>0.5390625</v>
          </cell>
          <cell r="AN45">
            <v>0.4262456442050957</v>
          </cell>
          <cell r="AO45">
            <v>0.58222676200204293</v>
          </cell>
          <cell r="AP45">
            <v>0.58447583352663257</v>
          </cell>
          <cell r="AQ45">
            <v>0.6914893617021276</v>
          </cell>
          <cell r="AR45">
            <v>0.44593169703005098</v>
          </cell>
          <cell r="AS45">
            <v>0.59179869524697104</v>
          </cell>
          <cell r="AT45">
            <v>0.56757481018311751</v>
          </cell>
          <cell r="AU45">
            <v>0.72727272727272729</v>
          </cell>
          <cell r="AV45">
            <v>0.55179686745735268</v>
          </cell>
          <cell r="AW45">
            <v>0.60439560439560447</v>
          </cell>
          <cell r="AX45">
            <v>0.56588082296310416</v>
          </cell>
          <cell r="AY45">
            <v>0.76</v>
          </cell>
          <cell r="AZ45">
            <v>0.59533210192744779</v>
          </cell>
          <cell r="BA45">
            <v>0.72948328267477203</v>
          </cell>
          <cell r="BB45">
            <v>0.53232322263057397</v>
          </cell>
          <cell r="BC45">
            <v>0.61926605504587162</v>
          </cell>
          <cell r="BD45">
            <v>0.56894492293096655</v>
          </cell>
        </row>
        <row r="46">
          <cell r="A46">
            <v>46</v>
          </cell>
          <cell r="C46" t="str">
            <v>Кемский</v>
          </cell>
          <cell r="D46" t="str">
            <v>тыс.кВтч</v>
          </cell>
          <cell r="E46">
            <v>1200</v>
          </cell>
          <cell r="F46">
            <v>1222</v>
          </cell>
          <cell r="G46">
            <v>1150</v>
          </cell>
          <cell r="H46">
            <v>1396</v>
          </cell>
          <cell r="I46">
            <v>2350</v>
          </cell>
          <cell r="J46">
            <v>2618</v>
          </cell>
          <cell r="K46">
            <v>1100</v>
          </cell>
          <cell r="L46">
            <v>1290</v>
          </cell>
          <cell r="M46">
            <v>3450</v>
          </cell>
          <cell r="N46">
            <v>3908</v>
          </cell>
          <cell r="O46">
            <v>940</v>
          </cell>
          <cell r="P46">
            <v>1015</v>
          </cell>
          <cell r="Q46">
            <v>4390</v>
          </cell>
          <cell r="R46">
            <v>4923</v>
          </cell>
          <cell r="S46">
            <v>660</v>
          </cell>
          <cell r="T46">
            <v>622</v>
          </cell>
          <cell r="U46">
            <v>5050</v>
          </cell>
          <cell r="V46">
            <v>5545</v>
          </cell>
          <cell r="W46">
            <v>450</v>
          </cell>
          <cell r="X46">
            <v>447</v>
          </cell>
          <cell r="Y46">
            <v>2050</v>
          </cell>
          <cell r="Z46">
            <v>2084</v>
          </cell>
          <cell r="AA46">
            <v>5500</v>
          </cell>
          <cell r="AB46">
            <v>5992</v>
          </cell>
          <cell r="AC46">
            <v>420</v>
          </cell>
          <cell r="AD46">
            <v>438</v>
          </cell>
          <cell r="AE46">
            <v>5920</v>
          </cell>
          <cell r="AF46">
            <v>6430</v>
          </cell>
          <cell r="AG46">
            <v>420</v>
          </cell>
          <cell r="AH46">
            <v>446</v>
          </cell>
          <cell r="AI46">
            <v>6340</v>
          </cell>
          <cell r="AJ46">
            <v>6876</v>
          </cell>
          <cell r="AK46">
            <v>460</v>
          </cell>
          <cell r="AL46">
            <v>487</v>
          </cell>
          <cell r="AM46">
            <v>1300</v>
          </cell>
          <cell r="AN46">
            <v>1371</v>
          </cell>
          <cell r="AO46">
            <v>6800</v>
          </cell>
          <cell r="AP46">
            <v>7363</v>
          </cell>
          <cell r="AQ46">
            <v>750</v>
          </cell>
          <cell r="AR46">
            <v>661</v>
          </cell>
          <cell r="AS46">
            <v>7550</v>
          </cell>
          <cell r="AT46">
            <v>8024</v>
          </cell>
          <cell r="AU46">
            <v>950</v>
          </cell>
          <cell r="AV46">
            <v>922</v>
          </cell>
          <cell r="AW46">
            <v>8500</v>
          </cell>
          <cell r="AX46">
            <v>8946</v>
          </cell>
          <cell r="AY46">
            <v>1300</v>
          </cell>
          <cell r="AZ46">
            <v>1614</v>
          </cell>
          <cell r="BA46">
            <v>3000</v>
          </cell>
          <cell r="BB46">
            <v>3197</v>
          </cell>
          <cell r="BC46">
            <v>9800</v>
          </cell>
          <cell r="BD46">
            <v>10560</v>
          </cell>
        </row>
        <row r="47">
          <cell r="A47">
            <v>47</v>
          </cell>
          <cell r="C47" t="str">
            <v>то же в %</v>
          </cell>
          <cell r="D47" t="str">
            <v>%</v>
          </cell>
          <cell r="E47">
            <v>1.5189873417721518</v>
          </cell>
          <cell r="F47">
            <v>1.3440830647733648</v>
          </cell>
          <cell r="G47">
            <v>1.5753424657534247</v>
          </cell>
          <cell r="H47">
            <v>1.9362265773450393</v>
          </cell>
          <cell r="I47">
            <v>1.5460526315789473</v>
          </cell>
          <cell r="J47">
            <v>1.6059773273789077</v>
          </cell>
          <cell r="K47">
            <v>1.375</v>
          </cell>
          <cell r="L47">
            <v>2.1178788376292887</v>
          </cell>
          <cell r="M47">
            <v>1.4870689655172413</v>
          </cell>
          <cell r="N47">
            <v>1.7452194028384376</v>
          </cell>
          <cell r="O47">
            <v>1.2876712328767124</v>
          </cell>
          <cell r="P47">
            <v>2.3400576368876083</v>
          </cell>
          <cell r="Q47">
            <v>1.4393442622950821</v>
          </cell>
          <cell r="R47">
            <v>1.8417439515751903</v>
          </cell>
          <cell r="S47">
            <v>0.45517241379310347</v>
          </cell>
          <cell r="T47">
            <v>0.33727178575108041</v>
          </cell>
          <cell r="U47">
            <v>1.1222222222222222</v>
          </cell>
          <cell r="V47">
            <v>1.2275248936292675</v>
          </cell>
          <cell r="W47">
            <v>0.27439024390243899</v>
          </cell>
          <cell r="X47">
            <v>0.25213639055757681</v>
          </cell>
          <cell r="Y47">
            <v>0.53664921465968585</v>
          </cell>
          <cell r="Z47">
            <v>0.51446500823292141</v>
          </cell>
          <cell r="AA47">
            <v>0.89576547231270365</v>
          </cell>
          <cell r="AB47">
            <v>0.95261261003454656</v>
          </cell>
          <cell r="AC47">
            <v>0.36521739130434783</v>
          </cell>
          <cell r="AD47">
            <v>0.26248449363864634</v>
          </cell>
          <cell r="AE47">
            <v>0.81207133058984904</v>
          </cell>
          <cell r="AF47">
            <v>0.80791683105617218</v>
          </cell>
          <cell r="AG47">
            <v>0.41176470588235298</v>
          </cell>
          <cell r="AH47">
            <v>0.2773321394371277</v>
          </cell>
          <cell r="AI47">
            <v>0.76293622141997597</v>
          </cell>
          <cell r="AJ47">
            <v>0.71872661211758859</v>
          </cell>
          <cell r="AK47">
            <v>0.52272727272727271</v>
          </cell>
          <cell r="AL47">
            <v>0.30325674076841647</v>
          </cell>
          <cell r="AM47">
            <v>0.42622950819672134</v>
          </cell>
          <cell r="AN47">
            <v>0.28078439404024375</v>
          </cell>
          <cell r="AO47">
            <v>0.73993471164309033</v>
          </cell>
          <cell r="AP47">
            <v>0.65900999031578422</v>
          </cell>
          <cell r="AQ47">
            <v>0.72815533980582525</v>
          </cell>
          <cell r="AR47">
            <v>0.35475266601190381</v>
          </cell>
          <cell r="AS47">
            <v>0.73874755381604695</v>
          </cell>
          <cell r="AT47">
            <v>0.61552198550332193</v>
          </cell>
          <cell r="AU47">
            <v>0.87962962962962965</v>
          </cell>
          <cell r="AV47">
            <v>0.49406532165152856</v>
          </cell>
          <cell r="AW47">
            <v>0.75221238938053092</v>
          </cell>
          <cell r="AX47">
            <v>0.60031243625119446</v>
          </cell>
          <cell r="AY47">
            <v>1.25</v>
          </cell>
          <cell r="AZ47">
            <v>1.1288844746910256</v>
          </cell>
          <cell r="BA47">
            <v>0.95238095238095244</v>
          </cell>
          <cell r="BB47">
            <v>0.61967572177587393</v>
          </cell>
          <cell r="BC47">
            <v>0.79416531604538076</v>
          </cell>
          <cell r="BD47">
            <v>0.64658458226411142</v>
          </cell>
        </row>
        <row r="48">
          <cell r="A48">
            <v>48</v>
          </cell>
          <cell r="C48" t="str">
            <v>Зап.-Карельск. сети</v>
          </cell>
          <cell r="D48" t="str">
            <v>тыс.кВтч</v>
          </cell>
          <cell r="E48">
            <v>45</v>
          </cell>
          <cell r="F48">
            <v>43</v>
          </cell>
          <cell r="G48">
            <v>30</v>
          </cell>
          <cell r="H48">
            <v>47</v>
          </cell>
          <cell r="I48">
            <v>75</v>
          </cell>
          <cell r="J48">
            <v>90</v>
          </cell>
          <cell r="K48">
            <v>25</v>
          </cell>
          <cell r="L48">
            <v>51</v>
          </cell>
          <cell r="M48">
            <v>100</v>
          </cell>
          <cell r="N48">
            <v>141</v>
          </cell>
          <cell r="O48">
            <v>20</v>
          </cell>
          <cell r="P48">
            <v>33</v>
          </cell>
          <cell r="Q48">
            <v>120</v>
          </cell>
          <cell r="R48">
            <v>174</v>
          </cell>
          <cell r="S48">
            <v>20</v>
          </cell>
          <cell r="T48">
            <v>20</v>
          </cell>
          <cell r="U48">
            <v>140</v>
          </cell>
          <cell r="V48">
            <v>194</v>
          </cell>
          <cell r="W48">
            <v>10</v>
          </cell>
          <cell r="X48">
            <v>15</v>
          </cell>
          <cell r="Y48">
            <v>50</v>
          </cell>
          <cell r="Z48">
            <v>68</v>
          </cell>
          <cell r="AA48">
            <v>150</v>
          </cell>
          <cell r="AB48">
            <v>209</v>
          </cell>
          <cell r="AC48">
            <v>10</v>
          </cell>
          <cell r="AD48">
            <v>12</v>
          </cell>
          <cell r="AE48">
            <v>160</v>
          </cell>
          <cell r="AF48">
            <v>221</v>
          </cell>
          <cell r="AG48">
            <v>10</v>
          </cell>
          <cell r="AH48">
            <v>10</v>
          </cell>
          <cell r="AI48">
            <v>170</v>
          </cell>
          <cell r="AJ48">
            <v>231</v>
          </cell>
          <cell r="AK48">
            <v>15</v>
          </cell>
          <cell r="AL48">
            <v>12</v>
          </cell>
          <cell r="AM48">
            <v>35</v>
          </cell>
          <cell r="AN48">
            <v>34</v>
          </cell>
          <cell r="AO48">
            <v>185</v>
          </cell>
          <cell r="AP48">
            <v>243</v>
          </cell>
          <cell r="AQ48">
            <v>25</v>
          </cell>
          <cell r="AR48">
            <v>21</v>
          </cell>
          <cell r="AS48">
            <v>210</v>
          </cell>
          <cell r="AT48">
            <v>264</v>
          </cell>
          <cell r="AU48">
            <v>30</v>
          </cell>
          <cell r="AV48">
            <v>23</v>
          </cell>
          <cell r="AW48">
            <v>240</v>
          </cell>
          <cell r="AX48">
            <v>287</v>
          </cell>
          <cell r="AY48">
            <v>35</v>
          </cell>
          <cell r="AZ48">
            <v>38</v>
          </cell>
          <cell r="BA48">
            <v>90</v>
          </cell>
          <cell r="BB48">
            <v>82</v>
          </cell>
          <cell r="BC48">
            <v>275</v>
          </cell>
          <cell r="BD48">
            <v>325</v>
          </cell>
        </row>
        <row r="49">
          <cell r="A49">
            <v>49</v>
          </cell>
          <cell r="C49" t="str">
            <v>то же в %</v>
          </cell>
          <cell r="D49" t="str">
            <v>%</v>
          </cell>
          <cell r="E49">
            <v>1.5</v>
          </cell>
          <cell r="F49">
            <v>1.1151452282157677</v>
          </cell>
          <cell r="G49">
            <v>1</v>
          </cell>
          <cell r="H49">
            <v>1.2831012831012831</v>
          </cell>
          <cell r="I49">
            <v>1.25</v>
          </cell>
          <cell r="J49">
            <v>1.1969676818725894</v>
          </cell>
          <cell r="K49">
            <v>0.83333333333333337</v>
          </cell>
          <cell r="L49">
            <v>1.1977454203851572</v>
          </cell>
          <cell r="M49">
            <v>1.1111111111111112</v>
          </cell>
          <cell r="N49">
            <v>1.1972488749257026</v>
          </cell>
          <cell r="O49">
            <v>0.5</v>
          </cell>
          <cell r="P49">
            <v>0.83480900581836581</v>
          </cell>
          <cell r="Q49">
            <v>0.92307692307692313</v>
          </cell>
          <cell r="R49">
            <v>1.1061665607120152</v>
          </cell>
          <cell r="S49">
            <v>0.5</v>
          </cell>
          <cell r="T49">
            <v>0.36934441366574328</v>
          </cell>
          <cell r="U49">
            <v>0.82352941176470595</v>
          </cell>
          <cell r="V49">
            <v>0.91747458027902573</v>
          </cell>
          <cell r="W49">
            <v>0.25</v>
          </cell>
          <cell r="X49">
            <v>0.26478375992939102</v>
          </cell>
          <cell r="Y49">
            <v>0.41666666666666669</v>
          </cell>
          <cell r="Z49">
            <v>0.45233818931683628</v>
          </cell>
          <cell r="AA49">
            <v>0.7142857142857143</v>
          </cell>
          <cell r="AB49">
            <v>0.77955986572174563</v>
          </cell>
          <cell r="AC49">
            <v>0.25</v>
          </cell>
          <cell r="AD49">
            <v>0.24296416278598906</v>
          </cell>
          <cell r="AE49">
            <v>0.64</v>
          </cell>
          <cell r="AF49">
            <v>0.69608491606034839</v>
          </cell>
          <cell r="AG49">
            <v>0.33333333333333337</v>
          </cell>
          <cell r="AH49">
            <v>0.28743891922966369</v>
          </cell>
          <cell r="AI49">
            <v>0.6071428571428571</v>
          </cell>
          <cell r="AJ49">
            <v>0.65572839786533443</v>
          </cell>
          <cell r="AK49">
            <v>0.375</v>
          </cell>
          <cell r="AL49">
            <v>0.29296875</v>
          </cell>
          <cell r="AM49">
            <v>0.31818181818181818</v>
          </cell>
          <cell r="AN49">
            <v>0.27169570081508709</v>
          </cell>
          <cell r="AO49">
            <v>0.578125</v>
          </cell>
          <cell r="AP49">
            <v>0.61794324076899598</v>
          </cell>
          <cell r="AQ49">
            <v>0.625</v>
          </cell>
          <cell r="AR49">
            <v>0.43559427504667086</v>
          </cell>
          <cell r="AS49">
            <v>0.58333333333333337</v>
          </cell>
          <cell r="AT49">
            <v>0.5980292218824329</v>
          </cell>
          <cell r="AU49">
            <v>0.75</v>
          </cell>
          <cell r="AV49">
            <v>0.39634671721523351</v>
          </cell>
          <cell r="AW49">
            <v>0.6</v>
          </cell>
          <cell r="AX49">
            <v>0.57459758148474416</v>
          </cell>
          <cell r="AY49">
            <v>0.87500000000000011</v>
          </cell>
          <cell r="AZ49">
            <v>0.67760342368045645</v>
          </cell>
          <cell r="BA49">
            <v>0.75</v>
          </cell>
          <cell r="BB49">
            <v>0.50517496303597831</v>
          </cell>
          <cell r="BC49">
            <v>0.625</v>
          </cell>
          <cell r="BD49">
            <v>0.5849953200374397</v>
          </cell>
        </row>
        <row r="50">
          <cell r="A50">
            <v>50</v>
          </cell>
          <cell r="C50" t="str">
            <v>% к предидущему году</v>
          </cell>
          <cell r="D50" t="str">
            <v>%</v>
          </cell>
          <cell r="E50">
            <v>101.66666666666666</v>
          </cell>
          <cell r="F50">
            <v>101.03688807892919</v>
          </cell>
          <cell r="G50">
            <v>105</v>
          </cell>
          <cell r="H50">
            <v>113.67824238128988</v>
          </cell>
          <cell r="I50">
            <v>103.23129251700681</v>
          </cell>
          <cell r="J50">
            <v>106.97798354594809</v>
          </cell>
          <cell r="K50">
            <v>108.3941605839416</v>
          </cell>
          <cell r="L50">
            <v>108.53520939802218</v>
          </cell>
          <cell r="M50">
            <v>104.87238979118329</v>
          </cell>
          <cell r="N50">
            <v>107.49833666001332</v>
          </cell>
          <cell r="O50">
            <v>106.74999999999999</v>
          </cell>
          <cell r="P50">
            <v>113.2810164424514</v>
          </cell>
          <cell r="Q50">
            <v>105.28130671506352</v>
          </cell>
          <cell r="R50">
            <v>108.82161792372156</v>
          </cell>
          <cell r="S50">
            <v>103.23232323232322</v>
          </cell>
          <cell r="T50">
            <v>106.36923980041091</v>
          </cell>
          <cell r="U50">
            <v>104.96923076923078</v>
          </cell>
          <cell r="V50">
            <v>108.45671194188466</v>
          </cell>
          <cell r="W50">
            <v>60.882352941176464</v>
          </cell>
          <cell r="X50">
            <v>76.651270207852193</v>
          </cell>
          <cell r="Y50">
            <v>94.668989547038336</v>
          </cell>
          <cell r="Z50">
            <v>105.07321613977301</v>
          </cell>
          <cell r="AA50">
            <v>100.79387186629528</v>
          </cell>
          <cell r="AB50">
            <v>106.57071253475027</v>
          </cell>
          <cell r="AC50">
            <v>97.857142857142847</v>
          </cell>
          <cell r="AD50">
            <v>99.392097264437695</v>
          </cell>
          <cell r="AE50">
            <v>100.55697823303458</v>
          </cell>
          <cell r="AF50">
            <v>106.00464224442425</v>
          </cell>
          <cell r="AG50">
            <v>99.838709677419359</v>
          </cell>
          <cell r="AH50">
            <v>95.72461490097453</v>
          </cell>
          <cell r="AI50">
            <v>100.5041518386714</v>
          </cell>
          <cell r="AJ50">
            <v>105.24090898474905</v>
          </cell>
          <cell r="AK50">
            <v>91.516853932584269</v>
          </cell>
          <cell r="AL50">
            <v>84.447194719471952</v>
          </cell>
          <cell r="AM50">
            <v>95.794392523364493</v>
          </cell>
          <cell r="AN50">
            <v>92.753331657027914</v>
          </cell>
          <cell r="AO50">
            <v>99.64592274678111</v>
          </cell>
          <cell r="AP50">
            <v>103.61332960196327</v>
          </cell>
          <cell r="AQ50">
            <v>98.041666666666671</v>
          </cell>
          <cell r="AR50">
            <v>99.960511767493287</v>
          </cell>
          <cell r="AS50">
            <v>99.462927756653997</v>
          </cell>
          <cell r="AT50">
            <v>103.17520460745679</v>
          </cell>
          <cell r="AU50">
            <v>98.074074074074076</v>
          </cell>
          <cell r="AV50">
            <v>98.031335149863764</v>
          </cell>
          <cell r="AW50">
            <v>99.304970513900599</v>
          </cell>
          <cell r="AX50">
            <v>102.54723571286009</v>
          </cell>
          <cell r="AY50">
            <v>103.7741935483871</v>
          </cell>
          <cell r="AZ50">
            <v>92.568858216772441</v>
          </cell>
          <cell r="BA50">
            <v>100.21951219512195</v>
          </cell>
          <cell r="BB50">
            <v>96.557343186982166</v>
          </cell>
          <cell r="BC50">
            <v>99.82116244411327</v>
          </cell>
          <cell r="BD50">
            <v>101.36066883064545</v>
          </cell>
        </row>
        <row r="51">
          <cell r="A51">
            <v>51</v>
          </cell>
          <cell r="B51" t="str">
            <v>7.2</v>
          </cell>
          <cell r="C51" t="str">
            <v>Собственные нужды ТЭС:</v>
          </cell>
          <cell r="D51" t="str">
            <v>тыс.кВтч</v>
          </cell>
          <cell r="E51">
            <v>13700</v>
          </cell>
          <cell r="F51">
            <v>13873</v>
          </cell>
          <cell r="G51">
            <v>12400</v>
          </cell>
          <cell r="H51">
            <v>13561</v>
          </cell>
          <cell r="I51">
            <v>26100</v>
          </cell>
          <cell r="J51">
            <v>27434</v>
          </cell>
          <cell r="K51">
            <v>12900</v>
          </cell>
          <cell r="L51">
            <v>14145</v>
          </cell>
          <cell r="M51">
            <v>39000</v>
          </cell>
          <cell r="N51">
            <v>41579</v>
          </cell>
          <cell r="O51">
            <v>11100</v>
          </cell>
          <cell r="P51">
            <v>13320</v>
          </cell>
          <cell r="Q51">
            <v>50100</v>
          </cell>
          <cell r="R51">
            <v>54899</v>
          </cell>
          <cell r="S51">
            <v>8800</v>
          </cell>
          <cell r="T51">
            <v>9683</v>
          </cell>
          <cell r="U51">
            <v>58900</v>
          </cell>
          <cell r="V51">
            <v>64582</v>
          </cell>
          <cell r="W51">
            <v>3200</v>
          </cell>
          <cell r="X51">
            <v>2452</v>
          </cell>
          <cell r="Y51">
            <v>23100</v>
          </cell>
          <cell r="Z51">
            <v>25455</v>
          </cell>
          <cell r="AA51">
            <v>62100</v>
          </cell>
          <cell r="AB51">
            <v>67034</v>
          </cell>
          <cell r="AC51">
            <v>5300</v>
          </cell>
          <cell r="AD51">
            <v>5186</v>
          </cell>
          <cell r="AE51">
            <v>67400</v>
          </cell>
          <cell r="AF51">
            <v>72220</v>
          </cell>
          <cell r="AG51">
            <v>5300</v>
          </cell>
          <cell r="AH51">
            <v>5125</v>
          </cell>
          <cell r="AI51">
            <v>72700</v>
          </cell>
          <cell r="AJ51">
            <v>77345</v>
          </cell>
          <cell r="AK51">
            <v>7100</v>
          </cell>
          <cell r="AL51">
            <v>5125</v>
          </cell>
          <cell r="AM51">
            <v>17700</v>
          </cell>
          <cell r="AN51">
            <v>15436</v>
          </cell>
          <cell r="AO51">
            <v>79800</v>
          </cell>
          <cell r="AP51">
            <v>82470</v>
          </cell>
          <cell r="AQ51">
            <v>10300</v>
          </cell>
          <cell r="AR51">
            <v>11329</v>
          </cell>
          <cell r="AS51">
            <v>90100</v>
          </cell>
          <cell r="AT51">
            <v>93799</v>
          </cell>
          <cell r="AU51">
            <v>11400</v>
          </cell>
          <cell r="AV51">
            <v>12650</v>
          </cell>
          <cell r="AW51">
            <v>101500</v>
          </cell>
          <cell r="AX51">
            <v>106449</v>
          </cell>
          <cell r="AY51">
            <v>13700</v>
          </cell>
          <cell r="AZ51">
            <v>12441</v>
          </cell>
          <cell r="BA51">
            <v>35400</v>
          </cell>
          <cell r="BB51">
            <v>36420</v>
          </cell>
          <cell r="BC51">
            <v>115200</v>
          </cell>
          <cell r="BD51">
            <v>118890</v>
          </cell>
        </row>
        <row r="52">
          <cell r="A52">
            <v>52</v>
          </cell>
          <cell r="C52" t="str">
            <v>в т.ч. на электроэнергию</v>
          </cell>
          <cell r="D52" t="str">
            <v>-//-</v>
          </cell>
          <cell r="E52">
            <v>5600</v>
          </cell>
          <cell r="F52">
            <v>5989</v>
          </cell>
          <cell r="G52">
            <v>5200</v>
          </cell>
          <cell r="H52">
            <v>5898</v>
          </cell>
          <cell r="I52">
            <v>10800</v>
          </cell>
          <cell r="J52">
            <v>11887</v>
          </cell>
          <cell r="K52">
            <v>5600</v>
          </cell>
          <cell r="L52">
            <v>6323</v>
          </cell>
          <cell r="M52">
            <v>16400</v>
          </cell>
          <cell r="N52">
            <v>18210</v>
          </cell>
          <cell r="O52">
            <v>4200</v>
          </cell>
          <cell r="P52">
            <v>5955</v>
          </cell>
          <cell r="Q52">
            <v>20600</v>
          </cell>
          <cell r="R52">
            <v>24165</v>
          </cell>
          <cell r="S52">
            <v>3100</v>
          </cell>
          <cell r="T52">
            <v>4180</v>
          </cell>
          <cell r="U52">
            <v>23700</v>
          </cell>
          <cell r="V52">
            <v>28345</v>
          </cell>
          <cell r="W52">
            <v>1500</v>
          </cell>
          <cell r="X52">
            <v>1050</v>
          </cell>
          <cell r="Y52">
            <v>8800</v>
          </cell>
          <cell r="Z52">
            <v>11185</v>
          </cell>
          <cell r="AA52">
            <v>25200</v>
          </cell>
          <cell r="AB52">
            <v>29395</v>
          </cell>
          <cell r="AC52">
            <v>2500</v>
          </cell>
          <cell r="AD52">
            <v>2324</v>
          </cell>
          <cell r="AE52">
            <v>27700</v>
          </cell>
          <cell r="AF52">
            <v>31719</v>
          </cell>
          <cell r="AG52">
            <v>2500</v>
          </cell>
          <cell r="AH52">
            <v>2358</v>
          </cell>
          <cell r="AI52">
            <v>30200</v>
          </cell>
          <cell r="AJ52">
            <v>34077</v>
          </cell>
          <cell r="AK52">
            <v>3450</v>
          </cell>
          <cell r="AL52">
            <v>2306</v>
          </cell>
          <cell r="AM52">
            <v>8450</v>
          </cell>
          <cell r="AN52">
            <v>6988</v>
          </cell>
          <cell r="AO52">
            <v>33650</v>
          </cell>
          <cell r="AP52">
            <v>36383</v>
          </cell>
          <cell r="AQ52">
            <v>3800</v>
          </cell>
          <cell r="AR52">
            <v>4721</v>
          </cell>
          <cell r="AS52">
            <v>37450</v>
          </cell>
          <cell r="AT52">
            <v>41104</v>
          </cell>
          <cell r="AU52">
            <v>4100</v>
          </cell>
          <cell r="AV52">
            <v>5004</v>
          </cell>
          <cell r="AW52">
            <v>41550</v>
          </cell>
          <cell r="AX52">
            <v>46108</v>
          </cell>
          <cell r="AY52">
            <v>4900</v>
          </cell>
          <cell r="AZ52">
            <v>5241</v>
          </cell>
          <cell r="BA52">
            <v>12800</v>
          </cell>
          <cell r="BB52">
            <v>14966</v>
          </cell>
          <cell r="BC52">
            <v>46450</v>
          </cell>
          <cell r="BD52">
            <v>51349</v>
          </cell>
        </row>
        <row r="53">
          <cell r="A53">
            <v>53</v>
          </cell>
          <cell r="C53" t="str">
            <v>то же</v>
          </cell>
          <cell r="D53" t="str">
            <v>%</v>
          </cell>
          <cell r="E53">
            <v>4.4799999999999995</v>
          </cell>
          <cell r="F53">
            <v>4.8609645634141199</v>
          </cell>
          <cell r="G53">
            <v>5.2</v>
          </cell>
          <cell r="H53">
            <v>4.6410978738137576</v>
          </cell>
          <cell r="I53">
            <v>4.8</v>
          </cell>
          <cell r="J53">
            <v>4.7493287732532119</v>
          </cell>
          <cell r="K53">
            <v>5.6000000000000005</v>
          </cell>
          <cell r="L53">
            <v>4.5979769773918866</v>
          </cell>
          <cell r="M53">
            <v>5.046153846153846</v>
          </cell>
          <cell r="N53">
            <v>4.6956589007361949</v>
          </cell>
          <cell r="O53">
            <v>4.9411764705882346</v>
          </cell>
          <cell r="P53">
            <v>4.994464573268921</v>
          </cell>
          <cell r="Q53">
            <v>5.024390243902439</v>
          </cell>
          <cell r="R53">
            <v>4.7659243802720512</v>
          </cell>
          <cell r="S53">
            <v>5.6363636363636367</v>
          </cell>
          <cell r="T53">
            <v>6.5250308299901656</v>
          </cell>
          <cell r="U53">
            <v>5.096774193548387</v>
          </cell>
          <cell r="V53">
            <v>4.9632462379486535</v>
          </cell>
          <cell r="W53">
            <v>8.3333333333333321</v>
          </cell>
          <cell r="X53">
            <v>9.7222222222222232</v>
          </cell>
          <cell r="Y53">
            <v>5.5696202531645564</v>
          </cell>
          <cell r="Z53">
            <v>5.7627013854183309</v>
          </cell>
          <cell r="AA53">
            <v>5.2173913043478262</v>
          </cell>
          <cell r="AB53">
            <v>5.0515726123822384</v>
          </cell>
          <cell r="AC53">
            <v>8.3333333333333321</v>
          </cell>
          <cell r="AD53">
            <v>8.1500964404699285</v>
          </cell>
          <cell r="AE53">
            <v>5.3996101364522415</v>
          </cell>
          <cell r="AF53">
            <v>5.1963179027969586</v>
          </cell>
          <cell r="AG53">
            <v>8.3333333333333321</v>
          </cell>
          <cell r="AH53">
            <v>8.6114966036082095</v>
          </cell>
          <cell r="AI53">
            <v>5.5616942909760585</v>
          </cell>
          <cell r="AJ53">
            <v>5.342939345714532</v>
          </cell>
          <cell r="AK53">
            <v>7.6666666666666661</v>
          </cell>
          <cell r="AL53">
            <v>8.3204041132960498</v>
          </cell>
          <cell r="AM53">
            <v>8.0476190476190474</v>
          </cell>
          <cell r="AN53">
            <v>8.3576520116729647</v>
          </cell>
          <cell r="AO53">
            <v>5.7227891156462585</v>
          </cell>
          <cell r="AP53">
            <v>5.4669351324548092</v>
          </cell>
          <cell r="AQ53">
            <v>5.4285714285714288</v>
          </cell>
          <cell r="AR53">
            <v>5.4228838577024252</v>
          </cell>
          <cell r="AS53">
            <v>5.6914893617021276</v>
          </cell>
          <cell r="AT53">
            <v>5.4618392780974983</v>
          </cell>
          <cell r="AU53">
            <v>4.5555555555555554</v>
          </cell>
          <cell r="AV53">
            <v>4.6544940423592447</v>
          </cell>
          <cell r="AW53">
            <v>5.5548128342245988</v>
          </cell>
          <cell r="AX53">
            <v>5.3609215929755045</v>
          </cell>
          <cell r="AY53">
            <v>4.454545454545455</v>
          </cell>
          <cell r="AZ53">
            <v>4.3899987435607493</v>
          </cell>
          <cell r="BA53">
            <v>4.7407407407407405</v>
          </cell>
          <cell r="BB53">
            <v>4.7669859309255269</v>
          </cell>
          <cell r="BC53">
            <v>5.4137529137529139</v>
          </cell>
          <cell r="BD53">
            <v>5.2425772950633052</v>
          </cell>
        </row>
        <row r="54">
          <cell r="A54">
            <v>54</v>
          </cell>
          <cell r="C54" t="str">
            <v>на теплоэнергию</v>
          </cell>
          <cell r="D54" t="str">
            <v>тыс.кВтч</v>
          </cell>
          <cell r="E54">
            <v>8100</v>
          </cell>
          <cell r="F54">
            <v>7884</v>
          </cell>
          <cell r="G54">
            <v>7200</v>
          </cell>
          <cell r="H54">
            <v>7663</v>
          </cell>
          <cell r="I54">
            <v>15300</v>
          </cell>
          <cell r="J54">
            <v>15547</v>
          </cell>
          <cell r="K54">
            <v>7300</v>
          </cell>
          <cell r="L54">
            <v>7822</v>
          </cell>
          <cell r="M54">
            <v>22600</v>
          </cell>
          <cell r="N54">
            <v>23369</v>
          </cell>
          <cell r="O54">
            <v>6900</v>
          </cell>
          <cell r="P54">
            <v>7365</v>
          </cell>
          <cell r="Q54">
            <v>29500</v>
          </cell>
          <cell r="R54">
            <v>30734</v>
          </cell>
          <cell r="S54">
            <v>5700</v>
          </cell>
          <cell r="T54">
            <v>5503</v>
          </cell>
          <cell r="U54">
            <v>35200</v>
          </cell>
          <cell r="V54">
            <v>36237</v>
          </cell>
          <cell r="W54">
            <v>1700</v>
          </cell>
          <cell r="X54">
            <v>1402</v>
          </cell>
          <cell r="Y54">
            <v>14300</v>
          </cell>
          <cell r="Z54">
            <v>14270</v>
          </cell>
          <cell r="AA54">
            <v>36900</v>
          </cell>
          <cell r="AB54">
            <v>37639</v>
          </cell>
          <cell r="AC54">
            <v>2800</v>
          </cell>
          <cell r="AD54">
            <v>2862</v>
          </cell>
          <cell r="AE54">
            <v>39700</v>
          </cell>
          <cell r="AF54">
            <v>40501</v>
          </cell>
          <cell r="AG54">
            <v>2800</v>
          </cell>
          <cell r="AH54">
            <v>2767</v>
          </cell>
          <cell r="AI54">
            <v>42500</v>
          </cell>
          <cell r="AJ54">
            <v>43268</v>
          </cell>
          <cell r="AK54">
            <v>3650</v>
          </cell>
          <cell r="AL54">
            <v>2819</v>
          </cell>
          <cell r="AM54">
            <v>9250</v>
          </cell>
          <cell r="AN54">
            <v>8448</v>
          </cell>
          <cell r="AO54">
            <v>46150</v>
          </cell>
          <cell r="AP54">
            <v>46087</v>
          </cell>
          <cell r="AQ54">
            <v>6500</v>
          </cell>
          <cell r="AR54">
            <v>6608</v>
          </cell>
          <cell r="AS54">
            <v>52650</v>
          </cell>
          <cell r="AT54">
            <v>52695</v>
          </cell>
          <cell r="AU54">
            <v>7300</v>
          </cell>
          <cell r="AV54">
            <v>7646</v>
          </cell>
          <cell r="AW54">
            <v>59950</v>
          </cell>
          <cell r="AX54">
            <v>60341</v>
          </cell>
          <cell r="AY54">
            <v>8800</v>
          </cell>
          <cell r="AZ54">
            <v>7200</v>
          </cell>
          <cell r="BA54">
            <v>22600</v>
          </cell>
          <cell r="BB54">
            <v>21454</v>
          </cell>
          <cell r="BC54">
            <v>68750</v>
          </cell>
          <cell r="BD54">
            <v>67541</v>
          </cell>
        </row>
        <row r="55">
          <cell r="A55">
            <v>55</v>
          </cell>
          <cell r="C55" t="str">
            <v>то же</v>
          </cell>
          <cell r="D55" t="str">
            <v>кВтч/Гкал</v>
          </cell>
          <cell r="E55">
            <v>35.217391304347828</v>
          </cell>
          <cell r="F55">
            <v>36.46809042088173</v>
          </cell>
          <cell r="G55">
            <v>37.894736842105267</v>
          </cell>
          <cell r="H55">
            <v>31.780592397209713</v>
          </cell>
          <cell r="I55">
            <v>36.428571428571431</v>
          </cell>
          <cell r="J55">
            <v>33.996558140958776</v>
          </cell>
          <cell r="K55">
            <v>41.714285714285715</v>
          </cell>
          <cell r="L55">
            <v>34.542756708060274</v>
          </cell>
          <cell r="M55">
            <v>37.983193277310924</v>
          </cell>
          <cell r="N55">
            <v>34.177446600024865</v>
          </cell>
          <cell r="O55">
            <v>43.125</v>
          </cell>
          <cell r="P55">
            <v>36.725840231375287</v>
          </cell>
          <cell r="Q55">
            <v>39.072847682119203</v>
          </cell>
          <cell r="R55">
            <v>34.755370097082988</v>
          </cell>
          <cell r="S55">
            <v>54.285714285714285</v>
          </cell>
          <cell r="T55">
            <v>46.121224311911227</v>
          </cell>
          <cell r="U55">
            <v>40.930232558139529</v>
          </cell>
          <cell r="V55">
            <v>36.106618998795355</v>
          </cell>
          <cell r="W55">
            <v>56.666666666666664</v>
          </cell>
          <cell r="X55">
            <v>63.413089691980645</v>
          </cell>
          <cell r="Y55">
            <v>48.474576271186443</v>
          </cell>
          <cell r="Z55">
            <v>41.729416753176494</v>
          </cell>
          <cell r="AA55">
            <v>41.460674157303366</v>
          </cell>
          <cell r="AB55">
            <v>36.695199469640841</v>
          </cell>
          <cell r="AC55">
            <v>56</v>
          </cell>
          <cell r="AD55">
            <v>48.995942683991579</v>
          </cell>
          <cell r="AE55">
            <v>42.234042553191493</v>
          </cell>
          <cell r="AF55">
            <v>37.357962537806713</v>
          </cell>
          <cell r="AG55">
            <v>56</v>
          </cell>
          <cell r="AH55">
            <v>50.892036049291889</v>
          </cell>
          <cell r="AI55">
            <v>42.929292929292927</v>
          </cell>
          <cell r="AJ55">
            <v>38.004291600461308</v>
          </cell>
          <cell r="AK55">
            <v>48.666666666666664</v>
          </cell>
          <cell r="AL55">
            <v>50.683207479323983</v>
          </cell>
          <cell r="AM55">
            <v>52.857142857142861</v>
          </cell>
          <cell r="AN55">
            <v>50.165377101358054</v>
          </cell>
          <cell r="AO55">
            <v>43.333333333333336</v>
          </cell>
          <cell r="AP55">
            <v>38.594851619138062</v>
          </cell>
          <cell r="AQ55">
            <v>43.333333333333336</v>
          </cell>
          <cell r="AR55">
            <v>38.708241317298622</v>
          </cell>
          <cell r="AS55">
            <v>43.333333333333336</v>
          </cell>
          <cell r="AT55">
            <v>38.609034345518431</v>
          </cell>
          <cell r="AU55">
            <v>42.941176470588232</v>
          </cell>
          <cell r="AV55">
            <v>37.074570994942619</v>
          </cell>
          <cell r="AW55">
            <v>43.285198555956683</v>
          </cell>
          <cell r="AX55">
            <v>38.40760654051477</v>
          </cell>
          <cell r="AY55">
            <v>41.904761904761905</v>
          </cell>
          <cell r="AZ55">
            <v>31.666446760786386</v>
          </cell>
          <cell r="BA55">
            <v>42.641509433962263</v>
          </cell>
          <cell r="BB55">
            <v>35.501294024980304</v>
          </cell>
          <cell r="BC55">
            <v>43.103448275862071</v>
          </cell>
          <cell r="BD55">
            <v>37.555346608920296</v>
          </cell>
        </row>
        <row r="56">
          <cell r="A56">
            <v>56</v>
          </cell>
          <cell r="C56" t="str">
            <v>% к предидущему году</v>
          </cell>
          <cell r="D56" t="str">
            <v>%</v>
          </cell>
          <cell r="E56">
            <v>100</v>
          </cell>
          <cell r="F56">
            <v>102.30825958702066</v>
          </cell>
          <cell r="G56">
            <v>104.20168067226892</v>
          </cell>
          <cell r="H56">
            <v>112.64224603372372</v>
          </cell>
          <cell r="I56">
            <v>101.953125</v>
          </cell>
          <cell r="J56">
            <v>107.16824875971717</v>
          </cell>
          <cell r="K56">
            <v>109.32203389830508</v>
          </cell>
          <cell r="L56">
            <v>108.09261806510774</v>
          </cell>
          <cell r="M56">
            <v>104.27807486631015</v>
          </cell>
          <cell r="N56">
            <v>107.48093576321571</v>
          </cell>
          <cell r="O56">
            <v>107.76699029126213</v>
          </cell>
          <cell r="P56">
            <v>114.0606268196609</v>
          </cell>
          <cell r="Q56">
            <v>105.03144654088049</v>
          </cell>
          <cell r="R56">
            <v>109.00661199690249</v>
          </cell>
          <cell r="S56">
            <v>102.32558139534885</v>
          </cell>
          <cell r="T56">
            <v>110.7134690144066</v>
          </cell>
          <cell r="U56">
            <v>104.61811722912967</v>
          </cell>
          <cell r="V56">
            <v>109.25916527094013</v>
          </cell>
          <cell r="W56">
            <v>56.140350877192979</v>
          </cell>
          <cell r="X56">
            <v>71.885077689827028</v>
          </cell>
          <cell r="Y56">
            <v>93.902439024390233</v>
          </cell>
          <cell r="Z56">
            <v>106.79672750157332</v>
          </cell>
          <cell r="AA56">
            <v>100.16129032258065</v>
          </cell>
          <cell r="AB56">
            <v>107.22008957133717</v>
          </cell>
          <cell r="AC56">
            <v>100</v>
          </cell>
          <cell r="AD56">
            <v>97.444569710635093</v>
          </cell>
          <cell r="AE56">
            <v>100.14858841010401</v>
          </cell>
          <cell r="AF56">
            <v>106.45322956280769</v>
          </cell>
          <cell r="AG56">
            <v>100</v>
          </cell>
          <cell r="AH56">
            <v>94.226879941165649</v>
          </cell>
          <cell r="AI56">
            <v>100.13774104683195</v>
          </cell>
          <cell r="AJ56">
            <v>105.5457758491287</v>
          </cell>
          <cell r="AK56">
            <v>91.025641025641022</v>
          </cell>
          <cell r="AL56">
            <v>82.091942976133268</v>
          </cell>
          <cell r="AM56">
            <v>96.195652173913047</v>
          </cell>
          <cell r="AN56">
            <v>90.778640319924719</v>
          </cell>
          <cell r="AO56">
            <v>99.253731343283576</v>
          </cell>
          <cell r="AP56">
            <v>103.70454202504904</v>
          </cell>
          <cell r="AQ56">
            <v>99.038461538461547</v>
          </cell>
          <cell r="AR56">
            <v>100.9624810622939</v>
          </cell>
          <cell r="AS56">
            <v>99.229074889867846</v>
          </cell>
          <cell r="AT56">
            <v>103.36547468180063</v>
          </cell>
          <cell r="AU56">
            <v>96.610169491525426</v>
          </cell>
          <cell r="AV56">
            <v>98.435919383705553</v>
          </cell>
          <cell r="AW56">
            <v>98.927875243664715</v>
          </cell>
          <cell r="AX56">
            <v>102.75396733464612</v>
          </cell>
          <cell r="AY56">
            <v>105.38461538461539</v>
          </cell>
          <cell r="AZ56">
            <v>89.729534799855742</v>
          </cell>
          <cell r="BA56">
            <v>100.56818181818181</v>
          </cell>
          <cell r="BB56">
            <v>96.001265255555268</v>
          </cell>
          <cell r="BC56">
            <v>99.653979238754317</v>
          </cell>
          <cell r="BD56">
            <v>101.21657401179966</v>
          </cell>
        </row>
        <row r="57">
          <cell r="A57">
            <v>57</v>
          </cell>
          <cell r="B57" t="str">
            <v>8</v>
          </cell>
          <cell r="C57" t="str">
            <v>Отпуск э/э с шин всего:</v>
          </cell>
          <cell r="D57" t="str">
            <v>тыс.кВтч</v>
          </cell>
          <cell r="E57">
            <v>330140</v>
          </cell>
          <cell r="F57">
            <v>327885</v>
          </cell>
          <cell r="G57">
            <v>284510</v>
          </cell>
          <cell r="H57">
            <v>286678</v>
          </cell>
          <cell r="I57">
            <v>614650</v>
          </cell>
          <cell r="J57">
            <v>614563</v>
          </cell>
          <cell r="K57">
            <v>300150</v>
          </cell>
          <cell r="L57">
            <v>286841</v>
          </cell>
          <cell r="M57">
            <v>914800</v>
          </cell>
          <cell r="N57">
            <v>901404</v>
          </cell>
          <cell r="O57">
            <v>254190</v>
          </cell>
          <cell r="P57">
            <v>240411</v>
          </cell>
          <cell r="Q57">
            <v>1168990</v>
          </cell>
          <cell r="R57">
            <v>1141815</v>
          </cell>
          <cell r="S57">
            <v>357780</v>
          </cell>
          <cell r="T57">
            <v>408688</v>
          </cell>
          <cell r="U57">
            <v>1526770</v>
          </cell>
          <cell r="V57">
            <v>1550503</v>
          </cell>
          <cell r="W57">
            <v>348860</v>
          </cell>
          <cell r="X57">
            <v>337649</v>
          </cell>
          <cell r="Y57">
            <v>960830</v>
          </cell>
          <cell r="Z57">
            <v>986748</v>
          </cell>
          <cell r="AA57">
            <v>1875630</v>
          </cell>
          <cell r="AB57">
            <v>1888152</v>
          </cell>
          <cell r="AC57">
            <v>243835</v>
          </cell>
          <cell r="AD57">
            <v>340332</v>
          </cell>
          <cell r="AE57">
            <v>2119465</v>
          </cell>
          <cell r="AF57">
            <v>2228484</v>
          </cell>
          <cell r="AG57">
            <v>228810</v>
          </cell>
          <cell r="AH57">
            <v>333540</v>
          </cell>
          <cell r="AI57">
            <v>2348275</v>
          </cell>
          <cell r="AJ57">
            <v>2562024</v>
          </cell>
          <cell r="AK57">
            <v>226855</v>
          </cell>
          <cell r="AL57">
            <v>348693</v>
          </cell>
          <cell r="AM57">
            <v>699500</v>
          </cell>
          <cell r="AN57">
            <v>1022565</v>
          </cell>
          <cell r="AO57">
            <v>2575130</v>
          </cell>
          <cell r="AP57">
            <v>2910717</v>
          </cell>
          <cell r="AQ57">
            <v>270235</v>
          </cell>
          <cell r="AR57">
            <v>428572</v>
          </cell>
          <cell r="AS57">
            <v>2845365</v>
          </cell>
          <cell r="AT57">
            <v>3339289</v>
          </cell>
          <cell r="AU57">
            <v>309760</v>
          </cell>
          <cell r="AV57">
            <v>447317</v>
          </cell>
          <cell r="AW57">
            <v>3155125</v>
          </cell>
          <cell r="AX57">
            <v>3786606</v>
          </cell>
          <cell r="AY57">
            <v>338915</v>
          </cell>
          <cell r="AZ57">
            <v>419526</v>
          </cell>
          <cell r="BA57">
            <v>918910</v>
          </cell>
          <cell r="BB57">
            <v>1295415</v>
          </cell>
          <cell r="BC57">
            <v>3494040</v>
          </cell>
          <cell r="BD57">
            <v>4206132</v>
          </cell>
        </row>
        <row r="58">
          <cell r="A58">
            <v>58</v>
          </cell>
          <cell r="B58" t="str">
            <v>8.1</v>
          </cell>
          <cell r="C58" t="str">
            <v xml:space="preserve"> На ГЭС</v>
          </cell>
          <cell r="D58" t="str">
            <v>тыс.кВтч</v>
          </cell>
          <cell r="E58">
            <v>218840</v>
          </cell>
          <cell r="F58">
            <v>218552</v>
          </cell>
          <cell r="G58">
            <v>196910</v>
          </cell>
          <cell r="H58">
            <v>173157</v>
          </cell>
          <cell r="I58">
            <v>415750</v>
          </cell>
          <cell r="J58">
            <v>391709</v>
          </cell>
          <cell r="K58">
            <v>213050</v>
          </cell>
          <cell r="L58">
            <v>163469</v>
          </cell>
          <cell r="M58">
            <v>628800</v>
          </cell>
          <cell r="N58">
            <v>555178</v>
          </cell>
          <cell r="O58">
            <v>180290</v>
          </cell>
          <cell r="P58">
            <v>134499</v>
          </cell>
          <cell r="Q58">
            <v>809090</v>
          </cell>
          <cell r="R58">
            <v>689677</v>
          </cell>
          <cell r="S58">
            <v>311580</v>
          </cell>
          <cell r="T58">
            <v>354310</v>
          </cell>
          <cell r="U58">
            <v>1120670</v>
          </cell>
          <cell r="V58">
            <v>1043987</v>
          </cell>
          <cell r="W58">
            <v>334060</v>
          </cell>
          <cell r="X58">
            <v>329301</v>
          </cell>
          <cell r="Y58">
            <v>825930</v>
          </cell>
          <cell r="Z58">
            <v>818110</v>
          </cell>
          <cell r="AA58">
            <v>1454730</v>
          </cell>
          <cell r="AB58">
            <v>1373288</v>
          </cell>
          <cell r="AC58">
            <v>219135</v>
          </cell>
          <cell r="AD58">
            <v>317003</v>
          </cell>
          <cell r="AE58">
            <v>1673865</v>
          </cell>
          <cell r="AF58">
            <v>1690291</v>
          </cell>
          <cell r="AG58">
            <v>204110</v>
          </cell>
          <cell r="AH58">
            <v>311283</v>
          </cell>
          <cell r="AI58">
            <v>1877975</v>
          </cell>
          <cell r="AJ58">
            <v>2001574</v>
          </cell>
          <cell r="AK58">
            <v>188955</v>
          </cell>
          <cell r="AL58">
            <v>326103</v>
          </cell>
          <cell r="AM58">
            <v>612200</v>
          </cell>
          <cell r="AN58">
            <v>954389</v>
          </cell>
          <cell r="AO58">
            <v>2066930</v>
          </cell>
          <cell r="AP58">
            <v>2327677</v>
          </cell>
          <cell r="AQ58">
            <v>210535</v>
          </cell>
          <cell r="AR58">
            <v>352844</v>
          </cell>
          <cell r="AS58">
            <v>2277465</v>
          </cell>
          <cell r="AT58">
            <v>2680521</v>
          </cell>
          <cell r="AU58">
            <v>231160</v>
          </cell>
          <cell r="AV58">
            <v>352458</v>
          </cell>
          <cell r="AW58">
            <v>2508625</v>
          </cell>
          <cell r="AX58">
            <v>3032979</v>
          </cell>
          <cell r="AY58">
            <v>242615</v>
          </cell>
          <cell r="AZ58">
            <v>312582</v>
          </cell>
          <cell r="BA58">
            <v>684310</v>
          </cell>
          <cell r="BB58">
            <v>1017884</v>
          </cell>
          <cell r="BC58">
            <v>2751240</v>
          </cell>
          <cell r="BD58">
            <v>3345561</v>
          </cell>
        </row>
        <row r="59">
          <cell r="A59">
            <v>59</v>
          </cell>
          <cell r="C59" t="str">
            <v>в т.ч. каскады Сунский</v>
          </cell>
          <cell r="D59" t="str">
            <v>-//-</v>
          </cell>
          <cell r="E59">
            <v>15935</v>
          </cell>
          <cell r="F59">
            <v>9446</v>
          </cell>
          <cell r="G59">
            <v>12940</v>
          </cell>
          <cell r="H59">
            <v>8133</v>
          </cell>
          <cell r="I59">
            <v>28875</v>
          </cell>
          <cell r="J59">
            <v>17579</v>
          </cell>
          <cell r="K59">
            <v>9945</v>
          </cell>
          <cell r="L59">
            <v>8721</v>
          </cell>
          <cell r="M59">
            <v>38820</v>
          </cell>
          <cell r="N59">
            <v>26300</v>
          </cell>
          <cell r="O59">
            <v>9950</v>
          </cell>
          <cell r="P59">
            <v>11880</v>
          </cell>
          <cell r="Q59">
            <v>48770</v>
          </cell>
          <cell r="R59">
            <v>38180</v>
          </cell>
          <cell r="S59">
            <v>29960</v>
          </cell>
          <cell r="T59">
            <v>28372</v>
          </cell>
          <cell r="U59">
            <v>78730</v>
          </cell>
          <cell r="V59">
            <v>66552</v>
          </cell>
          <cell r="W59">
            <v>27970</v>
          </cell>
          <cell r="X59">
            <v>31978</v>
          </cell>
          <cell r="Y59">
            <v>67880</v>
          </cell>
          <cell r="Z59">
            <v>72230</v>
          </cell>
          <cell r="AA59">
            <v>106700</v>
          </cell>
          <cell r="AB59">
            <v>98530</v>
          </cell>
          <cell r="AC59">
            <v>14975</v>
          </cell>
          <cell r="AD59">
            <v>36973</v>
          </cell>
          <cell r="AE59">
            <v>121675</v>
          </cell>
          <cell r="AF59">
            <v>135503</v>
          </cell>
          <cell r="AG59">
            <v>13970</v>
          </cell>
          <cell r="AH59">
            <v>33723</v>
          </cell>
          <cell r="AI59">
            <v>135645</v>
          </cell>
          <cell r="AJ59">
            <v>169226</v>
          </cell>
          <cell r="AK59">
            <v>13970</v>
          </cell>
          <cell r="AL59">
            <v>32264</v>
          </cell>
          <cell r="AM59">
            <v>42915</v>
          </cell>
          <cell r="AN59">
            <v>102960</v>
          </cell>
          <cell r="AO59">
            <v>149615</v>
          </cell>
          <cell r="AP59">
            <v>201490</v>
          </cell>
          <cell r="AQ59">
            <v>10960</v>
          </cell>
          <cell r="AR59">
            <v>26419</v>
          </cell>
          <cell r="AS59">
            <v>160575</v>
          </cell>
          <cell r="AT59">
            <v>227909</v>
          </cell>
          <cell r="AU59">
            <v>10940</v>
          </cell>
          <cell r="AV59">
            <v>27077</v>
          </cell>
          <cell r="AW59">
            <v>171515</v>
          </cell>
          <cell r="AX59">
            <v>254986</v>
          </cell>
          <cell r="AY59">
            <v>11900</v>
          </cell>
          <cell r="AZ59">
            <v>20887</v>
          </cell>
          <cell r="BA59">
            <v>33800</v>
          </cell>
          <cell r="BB59">
            <v>74383</v>
          </cell>
          <cell r="BC59">
            <v>183415</v>
          </cell>
          <cell r="BD59">
            <v>275873</v>
          </cell>
        </row>
        <row r="60">
          <cell r="A60">
            <v>60</v>
          </cell>
          <cell r="C60" t="str">
            <v>Выгский</v>
          </cell>
          <cell r="D60" t="str">
            <v>-//-</v>
          </cell>
          <cell r="E60">
            <v>122150</v>
          </cell>
          <cell r="F60">
            <v>115598</v>
          </cell>
          <cell r="G60">
            <v>109150</v>
          </cell>
          <cell r="H60">
            <v>90705</v>
          </cell>
          <cell r="I60">
            <v>231300</v>
          </cell>
          <cell r="J60">
            <v>206303</v>
          </cell>
          <cell r="K60">
            <v>121230</v>
          </cell>
          <cell r="L60">
            <v>90921</v>
          </cell>
          <cell r="M60">
            <v>352530</v>
          </cell>
          <cell r="N60">
            <v>297224</v>
          </cell>
          <cell r="O60">
            <v>94300</v>
          </cell>
          <cell r="P60">
            <v>76339</v>
          </cell>
          <cell r="Q60">
            <v>446830</v>
          </cell>
          <cell r="R60">
            <v>373563</v>
          </cell>
          <cell r="S60">
            <v>133300</v>
          </cell>
          <cell r="T60">
            <v>136744</v>
          </cell>
          <cell r="U60">
            <v>580130</v>
          </cell>
          <cell r="V60">
            <v>510307</v>
          </cell>
          <cell r="W60">
            <v>138550</v>
          </cell>
          <cell r="X60">
            <v>114835</v>
          </cell>
          <cell r="Y60">
            <v>366150</v>
          </cell>
          <cell r="Z60">
            <v>327918</v>
          </cell>
          <cell r="AA60">
            <v>718680</v>
          </cell>
          <cell r="AB60">
            <v>625142</v>
          </cell>
          <cell r="AC60">
            <v>85590</v>
          </cell>
          <cell r="AD60">
            <v>108674</v>
          </cell>
          <cell r="AE60">
            <v>804270</v>
          </cell>
          <cell r="AF60">
            <v>733816</v>
          </cell>
          <cell r="AG60">
            <v>85570</v>
          </cell>
          <cell r="AH60">
            <v>113719</v>
          </cell>
          <cell r="AI60">
            <v>889840</v>
          </cell>
          <cell r="AJ60">
            <v>847535</v>
          </cell>
          <cell r="AK60">
            <v>83460</v>
          </cell>
          <cell r="AL60">
            <v>129652</v>
          </cell>
          <cell r="AM60">
            <v>254620</v>
          </cell>
          <cell r="AN60">
            <v>352045</v>
          </cell>
          <cell r="AO60">
            <v>973300</v>
          </cell>
          <cell r="AP60">
            <v>977187</v>
          </cell>
          <cell r="AQ60">
            <v>93350</v>
          </cell>
          <cell r="AR60">
            <v>135959</v>
          </cell>
          <cell r="AS60">
            <v>1066650</v>
          </cell>
          <cell r="AT60">
            <v>1113146</v>
          </cell>
          <cell r="AU60">
            <v>109200</v>
          </cell>
          <cell r="AV60">
            <v>133908</v>
          </cell>
          <cell r="AW60">
            <v>1175850</v>
          </cell>
          <cell r="AX60">
            <v>1247054</v>
          </cell>
          <cell r="AY60">
            <v>124050</v>
          </cell>
          <cell r="AZ60">
            <v>144766</v>
          </cell>
          <cell r="BA60">
            <v>326600</v>
          </cell>
          <cell r="BB60">
            <v>414633</v>
          </cell>
          <cell r="BC60">
            <v>1299900</v>
          </cell>
          <cell r="BD60">
            <v>1391820</v>
          </cell>
        </row>
        <row r="61">
          <cell r="A61">
            <v>61</v>
          </cell>
          <cell r="C61" t="str">
            <v>Кемский</v>
          </cell>
          <cell r="D61" t="str">
            <v>-//-</v>
          </cell>
          <cell r="E61">
            <v>77800</v>
          </cell>
          <cell r="F61">
            <v>89695</v>
          </cell>
          <cell r="G61">
            <v>71850</v>
          </cell>
          <cell r="H61">
            <v>70703</v>
          </cell>
          <cell r="I61">
            <v>149650</v>
          </cell>
          <cell r="J61">
            <v>160398</v>
          </cell>
          <cell r="K61">
            <v>78900</v>
          </cell>
          <cell r="L61">
            <v>59620</v>
          </cell>
          <cell r="M61">
            <v>228550</v>
          </cell>
          <cell r="N61">
            <v>220018</v>
          </cell>
          <cell r="O61">
            <v>72060</v>
          </cell>
          <cell r="P61">
            <v>42360</v>
          </cell>
          <cell r="Q61">
            <v>300610</v>
          </cell>
          <cell r="R61">
            <v>262378</v>
          </cell>
          <cell r="S61">
            <v>144340</v>
          </cell>
          <cell r="T61">
            <v>183799</v>
          </cell>
          <cell r="U61">
            <v>444950</v>
          </cell>
          <cell r="V61">
            <v>446177</v>
          </cell>
          <cell r="W61">
            <v>163550</v>
          </cell>
          <cell r="X61">
            <v>176838</v>
          </cell>
          <cell r="Y61">
            <v>379950</v>
          </cell>
          <cell r="Z61">
            <v>402997</v>
          </cell>
          <cell r="AA61">
            <v>608500</v>
          </cell>
          <cell r="AB61">
            <v>623015</v>
          </cell>
          <cell r="AC61">
            <v>114580</v>
          </cell>
          <cell r="AD61">
            <v>166429</v>
          </cell>
          <cell r="AE61">
            <v>723080</v>
          </cell>
          <cell r="AF61">
            <v>789444</v>
          </cell>
          <cell r="AG61">
            <v>101580</v>
          </cell>
          <cell r="AH61">
            <v>160372</v>
          </cell>
          <cell r="AI61">
            <v>824660</v>
          </cell>
          <cell r="AJ61">
            <v>949816</v>
          </cell>
          <cell r="AK61">
            <v>87540</v>
          </cell>
          <cell r="AL61">
            <v>160103</v>
          </cell>
          <cell r="AM61">
            <v>303700</v>
          </cell>
          <cell r="AN61">
            <v>486904</v>
          </cell>
          <cell r="AO61">
            <v>912200</v>
          </cell>
          <cell r="AP61">
            <v>1109919</v>
          </cell>
          <cell r="AQ61">
            <v>102250</v>
          </cell>
          <cell r="AR61">
            <v>185666</v>
          </cell>
          <cell r="AS61">
            <v>1014450</v>
          </cell>
          <cell r="AT61">
            <v>1295585</v>
          </cell>
          <cell r="AU61">
            <v>107050</v>
          </cell>
          <cell r="AV61">
            <v>185693</v>
          </cell>
          <cell r="AW61">
            <v>1121500</v>
          </cell>
          <cell r="AX61">
            <v>1481278</v>
          </cell>
          <cell r="AY61">
            <v>102700</v>
          </cell>
          <cell r="AZ61">
            <v>141359</v>
          </cell>
          <cell r="BA61">
            <v>312000</v>
          </cell>
          <cell r="BB61">
            <v>512718</v>
          </cell>
          <cell r="BC61">
            <v>1224200</v>
          </cell>
          <cell r="BD61">
            <v>1622637</v>
          </cell>
        </row>
        <row r="62">
          <cell r="A62">
            <v>62</v>
          </cell>
          <cell r="C62" t="str">
            <v>Зап.-Карельск. сети</v>
          </cell>
          <cell r="D62" t="str">
            <v>-//-</v>
          </cell>
          <cell r="E62">
            <v>2955</v>
          </cell>
          <cell r="F62">
            <v>3813</v>
          </cell>
          <cell r="G62">
            <v>2970</v>
          </cell>
          <cell r="H62">
            <v>3616</v>
          </cell>
          <cell r="I62">
            <v>5925</v>
          </cell>
          <cell r="J62">
            <v>7429</v>
          </cell>
          <cell r="K62">
            <v>2975</v>
          </cell>
          <cell r="L62">
            <v>4207</v>
          </cell>
          <cell r="M62">
            <v>8900</v>
          </cell>
          <cell r="N62">
            <v>11636</v>
          </cell>
          <cell r="O62">
            <v>3980</v>
          </cell>
          <cell r="P62">
            <v>3920</v>
          </cell>
          <cell r="Q62">
            <v>12880</v>
          </cell>
          <cell r="R62">
            <v>15556</v>
          </cell>
          <cell r="S62">
            <v>3980</v>
          </cell>
          <cell r="T62">
            <v>5395</v>
          </cell>
          <cell r="U62">
            <v>16860</v>
          </cell>
          <cell r="V62">
            <v>20951</v>
          </cell>
          <cell r="W62">
            <v>3990</v>
          </cell>
          <cell r="X62">
            <v>5650</v>
          </cell>
          <cell r="Y62">
            <v>11950</v>
          </cell>
          <cell r="Z62">
            <v>14965</v>
          </cell>
          <cell r="AA62">
            <v>20850</v>
          </cell>
          <cell r="AB62">
            <v>26601</v>
          </cell>
          <cell r="AC62">
            <v>3990</v>
          </cell>
          <cell r="AD62">
            <v>4927</v>
          </cell>
          <cell r="AE62">
            <v>24840</v>
          </cell>
          <cell r="AF62">
            <v>31528</v>
          </cell>
          <cell r="AG62">
            <v>2990</v>
          </cell>
          <cell r="AH62">
            <v>3469</v>
          </cell>
          <cell r="AI62">
            <v>27830</v>
          </cell>
          <cell r="AJ62">
            <v>34997</v>
          </cell>
          <cell r="AK62">
            <v>3985</v>
          </cell>
          <cell r="AL62">
            <v>4084</v>
          </cell>
          <cell r="AM62">
            <v>10965</v>
          </cell>
          <cell r="AN62">
            <v>12480</v>
          </cell>
          <cell r="AO62">
            <v>31815</v>
          </cell>
          <cell r="AP62">
            <v>39081</v>
          </cell>
          <cell r="AQ62">
            <v>3975</v>
          </cell>
          <cell r="AR62">
            <v>4800</v>
          </cell>
          <cell r="AS62">
            <v>35790</v>
          </cell>
          <cell r="AT62">
            <v>43881</v>
          </cell>
          <cell r="AU62">
            <v>3970</v>
          </cell>
          <cell r="AV62">
            <v>5780</v>
          </cell>
          <cell r="AW62">
            <v>39760</v>
          </cell>
          <cell r="AX62">
            <v>49661</v>
          </cell>
          <cell r="AY62">
            <v>3965</v>
          </cell>
          <cell r="AZ62">
            <v>5570</v>
          </cell>
          <cell r="BA62">
            <v>11910</v>
          </cell>
          <cell r="BB62">
            <v>16150</v>
          </cell>
          <cell r="BC62">
            <v>43725</v>
          </cell>
          <cell r="BD62">
            <v>55231</v>
          </cell>
        </row>
        <row r="63">
          <cell r="A63">
            <v>63</v>
          </cell>
          <cell r="C63" t="str">
            <v>% к предидущему году</v>
          </cell>
          <cell r="D63" t="str">
            <v>%</v>
          </cell>
          <cell r="E63">
            <v>109.91461577096938</v>
          </cell>
          <cell r="F63">
            <v>87.015308661636766</v>
          </cell>
          <cell r="G63">
            <v>112.45573957738435</v>
          </cell>
          <cell r="H63">
            <v>84.95542657527929</v>
          </cell>
          <cell r="I63">
            <v>111.10368786745055</v>
          </cell>
          <cell r="J63">
            <v>86.092539111093529</v>
          </cell>
          <cell r="K63">
            <v>121.67332952598515</v>
          </cell>
          <cell r="L63">
            <v>68.016010718193883</v>
          </cell>
          <cell r="M63">
            <v>114.47296559257236</v>
          </cell>
          <cell r="N63">
            <v>79.844389314349399</v>
          </cell>
          <cell r="O63">
            <v>95.746149761019652</v>
          </cell>
          <cell r="P63">
            <v>57.031942365507504</v>
          </cell>
          <cell r="Q63">
            <v>109.69224511930587</v>
          </cell>
          <cell r="R63">
            <v>74.066751435849625</v>
          </cell>
          <cell r="S63">
            <v>100.28323141293853</v>
          </cell>
          <cell r="T63">
            <v>96.705342253009846</v>
          </cell>
          <cell r="U63">
            <v>106.90355814175332</v>
          </cell>
          <cell r="V63">
            <v>80.459131415905674</v>
          </cell>
          <cell r="W63">
            <v>107.10484129528695</v>
          </cell>
          <cell r="X63">
            <v>93.784015470186006</v>
          </cell>
          <cell r="Y63">
            <v>101.8534961154273</v>
          </cell>
          <cell r="Z63">
            <v>85.815224175240914</v>
          </cell>
          <cell r="AA63">
            <v>106.9497132774592</v>
          </cell>
          <cell r="AB63">
            <v>83.297021103147756</v>
          </cell>
          <cell r="AC63">
            <v>83.005681818181813</v>
          </cell>
          <cell r="AD63">
            <v>103.65232005702458</v>
          </cell>
          <cell r="AE63">
            <v>103.05781307720724</v>
          </cell>
          <cell r="AF63">
            <v>86.482148603963054</v>
          </cell>
          <cell r="AG63">
            <v>88.704910908300732</v>
          </cell>
          <cell r="AH63">
            <v>144.94391439786554</v>
          </cell>
          <cell r="AI63">
            <v>101.27676212047673</v>
          </cell>
          <cell r="AJ63">
            <v>92.269983561199268</v>
          </cell>
          <cell r="AK63">
            <v>84.771197846567972</v>
          </cell>
          <cell r="AL63">
            <v>174.23382701801629</v>
          </cell>
          <cell r="AM63">
            <v>85.383542538354249</v>
          </cell>
          <cell r="AN63">
            <v>134.84679791680207</v>
          </cell>
          <cell r="AO63">
            <v>99.505584440593111</v>
          </cell>
          <cell r="AP63">
            <v>98.78014209678912</v>
          </cell>
          <cell r="AQ63">
            <v>86.854372937293732</v>
          </cell>
          <cell r="AR63">
            <v>162.45493680793757</v>
          </cell>
          <cell r="AS63">
            <v>98.183523021210547</v>
          </cell>
          <cell r="AT63">
            <v>104.15384262693321</v>
          </cell>
          <cell r="AU63">
            <v>99.939472546476438</v>
          </cell>
          <cell r="AV63">
            <v>161.87326912743356</v>
          </cell>
          <cell r="AW63">
            <v>98.342741777411888</v>
          </cell>
          <cell r="AX63">
            <v>108.65619337425494</v>
          </cell>
          <cell r="AY63">
            <v>105.25596529284165</v>
          </cell>
          <cell r="AZ63">
            <v>139.08172300408904</v>
          </cell>
          <cell r="BA63">
            <v>97.175518318659471</v>
          </cell>
          <cell r="BB63">
            <v>154.29989434255145</v>
          </cell>
          <cell r="BC63">
            <v>98.915653987200685</v>
          </cell>
          <cell r="BD63">
            <v>110.92337425039811</v>
          </cell>
        </row>
        <row r="64">
          <cell r="A64">
            <v>64</v>
          </cell>
          <cell r="B64" t="str">
            <v>8.2</v>
          </cell>
          <cell r="C64" t="str">
            <v>ПТЭЦ</v>
          </cell>
          <cell r="D64" t="str">
            <v>тыс.кВтч</v>
          </cell>
          <cell r="E64">
            <v>111300</v>
          </cell>
          <cell r="F64">
            <v>109333</v>
          </cell>
          <cell r="G64">
            <v>87600</v>
          </cell>
          <cell r="H64">
            <v>113521</v>
          </cell>
          <cell r="I64">
            <v>198900</v>
          </cell>
          <cell r="J64">
            <v>222854</v>
          </cell>
          <cell r="K64">
            <v>87100</v>
          </cell>
          <cell r="L64">
            <v>123372</v>
          </cell>
          <cell r="M64">
            <v>286000</v>
          </cell>
          <cell r="N64">
            <v>346226</v>
          </cell>
          <cell r="O64">
            <v>73900</v>
          </cell>
          <cell r="P64">
            <v>105912</v>
          </cell>
          <cell r="Q64">
            <v>359900</v>
          </cell>
          <cell r="R64">
            <v>452138</v>
          </cell>
          <cell r="S64">
            <v>46200</v>
          </cell>
          <cell r="T64">
            <v>54378</v>
          </cell>
          <cell r="U64">
            <v>406100</v>
          </cell>
          <cell r="V64">
            <v>506516</v>
          </cell>
          <cell r="W64">
            <v>14800</v>
          </cell>
          <cell r="X64">
            <v>8348</v>
          </cell>
          <cell r="Y64">
            <v>134900</v>
          </cell>
          <cell r="Z64">
            <v>168638</v>
          </cell>
          <cell r="AA64">
            <v>420900</v>
          </cell>
          <cell r="AB64">
            <v>514864</v>
          </cell>
          <cell r="AC64">
            <v>24700</v>
          </cell>
          <cell r="AD64">
            <v>23329</v>
          </cell>
          <cell r="AE64">
            <v>445600</v>
          </cell>
          <cell r="AF64">
            <v>538193</v>
          </cell>
          <cell r="AG64">
            <v>24700</v>
          </cell>
          <cell r="AH64">
            <v>22257</v>
          </cell>
          <cell r="AI64">
            <v>470300</v>
          </cell>
          <cell r="AJ64">
            <v>560450</v>
          </cell>
          <cell r="AK64">
            <v>37900</v>
          </cell>
          <cell r="AL64">
            <v>22590</v>
          </cell>
          <cell r="AM64">
            <v>87300</v>
          </cell>
          <cell r="AN64">
            <v>68176</v>
          </cell>
          <cell r="AO64">
            <v>508200</v>
          </cell>
          <cell r="AP64">
            <v>583040</v>
          </cell>
          <cell r="AQ64">
            <v>59700</v>
          </cell>
          <cell r="AR64">
            <v>75728</v>
          </cell>
          <cell r="AS64">
            <v>567900</v>
          </cell>
          <cell r="AT64">
            <v>658768</v>
          </cell>
          <cell r="AU64">
            <v>78600</v>
          </cell>
          <cell r="AV64">
            <v>94859</v>
          </cell>
          <cell r="AW64">
            <v>646500</v>
          </cell>
          <cell r="AX64">
            <v>753627</v>
          </cell>
          <cell r="AY64">
            <v>96300</v>
          </cell>
          <cell r="AZ64">
            <v>106944</v>
          </cell>
          <cell r="BA64">
            <v>234600</v>
          </cell>
          <cell r="BB64">
            <v>277531</v>
          </cell>
          <cell r="BC64">
            <v>742800</v>
          </cell>
          <cell r="BD64">
            <v>860571</v>
          </cell>
        </row>
        <row r="65">
          <cell r="A65">
            <v>65</v>
          </cell>
          <cell r="C65" t="str">
            <v>% к предидущему году</v>
          </cell>
          <cell r="D65" t="str">
            <v>%</v>
          </cell>
          <cell r="E65">
            <v>115.57632398753894</v>
          </cell>
          <cell r="F65">
            <v>97.94757399842328</v>
          </cell>
          <cell r="G65">
            <v>105.41516245487365</v>
          </cell>
          <cell r="H65">
            <v>130.46291401383684</v>
          </cell>
          <cell r="I65">
            <v>110.86956521739131</v>
          </cell>
          <cell r="J65">
            <v>112.19102085200214</v>
          </cell>
          <cell r="K65">
            <v>111.38107416879794</v>
          </cell>
          <cell r="L65">
            <v>139.64955175224122</v>
          </cell>
          <cell r="M65">
            <v>111.0248447204969</v>
          </cell>
          <cell r="N65">
            <v>120.64380344411845</v>
          </cell>
          <cell r="O65">
            <v>114.21947449768162</v>
          </cell>
          <cell r="P65">
            <v>147.81237352239265</v>
          </cell>
          <cell r="Q65">
            <v>111.66614955010859</v>
          </cell>
          <cell r="R65">
            <v>126.07191155352935</v>
          </cell>
          <cell r="S65">
            <v>99.568965517241381</v>
          </cell>
          <cell r="T65">
            <v>114.01912270401743</v>
          </cell>
          <cell r="U65">
            <v>110.1437483048549</v>
          </cell>
          <cell r="V65">
            <v>124.657234198072</v>
          </cell>
          <cell r="W65">
            <v>76.683937823834185</v>
          </cell>
          <cell r="X65">
            <v>58.792872737516724</v>
          </cell>
          <cell r="Y65">
            <v>103.45092024539878</v>
          </cell>
          <cell r="Z65">
            <v>126.27897921284369</v>
          </cell>
          <cell r="AA65">
            <v>108.47938144329896</v>
          </cell>
          <cell r="AB65">
            <v>122.43333349186496</v>
          </cell>
          <cell r="AC65">
            <v>100</v>
          </cell>
          <cell r="AD65">
            <v>109.91283863368668</v>
          </cell>
          <cell r="AE65">
            <v>107.97189241579841</v>
          </cell>
          <cell r="AF65">
            <v>121.831755898685</v>
          </cell>
          <cell r="AG65">
            <v>100</v>
          </cell>
          <cell r="AH65">
            <v>100.12596158171758</v>
          </cell>
          <cell r="AI65">
            <v>107.52171925011432</v>
          </cell>
          <cell r="AJ65">
            <v>120.791844476055</v>
          </cell>
          <cell r="AK65">
            <v>89.810426540284354</v>
          </cell>
          <cell r="AL65">
            <v>72.934491331159407</v>
          </cell>
          <cell r="AM65">
            <v>95.3056768558952</v>
          </cell>
          <cell r="AN65">
            <v>91.60116624343317</v>
          </cell>
          <cell r="AO65">
            <v>105.96330275229357</v>
          </cell>
          <cell r="AP65">
            <v>117.79704335563174</v>
          </cell>
          <cell r="AQ65">
            <v>105.47703180212014</v>
          </cell>
          <cell r="AR65">
            <v>96.413520911579354</v>
          </cell>
          <cell r="AS65">
            <v>105.91197314434912</v>
          </cell>
          <cell r="AT65">
            <v>114.86840407464368</v>
          </cell>
          <cell r="AU65">
            <v>122.42990654205607</v>
          </cell>
          <cell r="AV65">
            <v>99.414156658072912</v>
          </cell>
          <cell r="AW65">
            <v>107.67821452365089</v>
          </cell>
          <cell r="AX65">
            <v>112.66392192741689</v>
          </cell>
          <cell r="AY65">
            <v>139.56521739130434</v>
          </cell>
          <cell r="AZ65">
            <v>94.753909537943557</v>
          </cell>
          <cell r="BA65">
            <v>123.60379346680716</v>
          </cell>
          <cell r="BB65">
            <v>96.758684647245047</v>
          </cell>
          <cell r="BC65">
            <v>110.96504332237825</v>
          </cell>
          <cell r="BD65">
            <v>110.07827000144542</v>
          </cell>
        </row>
        <row r="66">
          <cell r="A66">
            <v>66</v>
          </cell>
          <cell r="B66">
            <v>9</v>
          </cell>
          <cell r="C66" t="str">
            <v>Покупная АО Энерго</v>
          </cell>
          <cell r="D66" t="str">
            <v>тыс.кВтч</v>
          </cell>
          <cell r="E66">
            <v>245000</v>
          </cell>
          <cell r="F66">
            <v>237487</v>
          </cell>
          <cell r="G66">
            <v>243000</v>
          </cell>
          <cell r="H66">
            <v>259676</v>
          </cell>
          <cell r="I66">
            <v>488000</v>
          </cell>
          <cell r="J66">
            <v>497163</v>
          </cell>
          <cell r="K66">
            <v>260000</v>
          </cell>
          <cell r="L66">
            <v>281400</v>
          </cell>
          <cell r="M66">
            <v>748000</v>
          </cell>
          <cell r="N66">
            <v>778563</v>
          </cell>
          <cell r="O66">
            <v>261000</v>
          </cell>
          <cell r="P66">
            <v>275565</v>
          </cell>
          <cell r="Q66">
            <v>1009000</v>
          </cell>
          <cell r="R66">
            <v>1054128</v>
          </cell>
          <cell r="S66">
            <v>131000</v>
          </cell>
          <cell r="T66">
            <v>63070</v>
          </cell>
          <cell r="U66">
            <v>1140000</v>
          </cell>
          <cell r="V66">
            <v>1117198</v>
          </cell>
          <cell r="W66">
            <v>100000</v>
          </cell>
          <cell r="X66">
            <v>118163</v>
          </cell>
          <cell r="Y66">
            <v>492000</v>
          </cell>
          <cell r="Z66">
            <v>456798</v>
          </cell>
          <cell r="AA66">
            <v>1240000</v>
          </cell>
          <cell r="AB66">
            <v>1235361</v>
          </cell>
          <cell r="AC66">
            <v>199000</v>
          </cell>
          <cell r="AD66">
            <v>118628</v>
          </cell>
          <cell r="AE66">
            <v>1439000</v>
          </cell>
          <cell r="AF66">
            <v>1353989</v>
          </cell>
          <cell r="AG66">
            <v>224000</v>
          </cell>
          <cell r="AH66">
            <v>110671</v>
          </cell>
          <cell r="AI66">
            <v>1663000</v>
          </cell>
          <cell r="AJ66">
            <v>1464660</v>
          </cell>
          <cell r="AK66">
            <v>247000</v>
          </cell>
          <cell r="AL66">
            <v>89425</v>
          </cell>
          <cell r="AM66">
            <v>670000</v>
          </cell>
          <cell r="AN66">
            <v>318724</v>
          </cell>
          <cell r="AO66">
            <v>1910000</v>
          </cell>
          <cell r="AP66">
            <v>1554085</v>
          </cell>
          <cell r="AQ66">
            <v>244000</v>
          </cell>
          <cell r="AR66">
            <v>82876</v>
          </cell>
          <cell r="AS66">
            <v>2154000</v>
          </cell>
          <cell r="AT66">
            <v>1636961</v>
          </cell>
          <cell r="AU66">
            <v>203000</v>
          </cell>
          <cell r="AV66">
            <v>92514</v>
          </cell>
          <cell r="AW66">
            <v>2357000</v>
          </cell>
          <cell r="AX66">
            <v>1729475</v>
          </cell>
          <cell r="AY66">
            <v>198000</v>
          </cell>
          <cell r="AZ66">
            <v>168264</v>
          </cell>
          <cell r="BA66">
            <v>645000</v>
          </cell>
          <cell r="BB66">
            <v>343654</v>
          </cell>
          <cell r="BC66">
            <v>2555000</v>
          </cell>
          <cell r="BD66">
            <v>1897739</v>
          </cell>
        </row>
        <row r="67">
          <cell r="A67">
            <v>67</v>
          </cell>
          <cell r="C67" t="str">
            <v>% к предидущему году</v>
          </cell>
          <cell r="D67" t="str">
            <v>%</v>
          </cell>
          <cell r="E67">
            <v>92.803030303030297</v>
          </cell>
          <cell r="F67">
            <v>111.13206487660156</v>
          </cell>
          <cell r="G67">
            <v>88.36363636363636</v>
          </cell>
          <cell r="H67">
            <v>114.10267113686996</v>
          </cell>
          <cell r="I67">
            <v>90.538033395176257</v>
          </cell>
          <cell r="J67">
            <v>112.66409686388883</v>
          </cell>
          <cell r="K67">
            <v>92.52669039145907</v>
          </cell>
          <cell r="L67">
            <v>124.10745394484408</v>
          </cell>
          <cell r="M67">
            <v>91.219512195121951</v>
          </cell>
          <cell r="N67">
            <v>116.54820678484712</v>
          </cell>
          <cell r="O67">
            <v>108.74999999999999</v>
          </cell>
          <cell r="P67">
            <v>130.25198167921613</v>
          </cell>
          <cell r="Q67">
            <v>95.188679245283012</v>
          </cell>
          <cell r="R67">
            <v>119.84433497312925</v>
          </cell>
          <cell r="S67">
            <v>102.34375</v>
          </cell>
          <cell r="T67">
            <v>86.544266974038095</v>
          </cell>
          <cell r="U67">
            <v>95.959595959595958</v>
          </cell>
          <cell r="V67">
            <v>117.29642388055315</v>
          </cell>
          <cell r="W67">
            <v>73.529411764705884</v>
          </cell>
          <cell r="X67">
            <v>174.36657960364187</v>
          </cell>
          <cell r="Y67">
            <v>97.61904761904762</v>
          </cell>
          <cell r="Z67">
            <v>129.69625730396416</v>
          </cell>
          <cell r="AA67">
            <v>93.65558912386706</v>
          </cell>
          <cell r="AB67">
            <v>121.08723182359952</v>
          </cell>
          <cell r="AC67">
            <v>113.71428571428572</v>
          </cell>
          <cell r="AD67">
            <v>113.93173392750811</v>
          </cell>
          <cell r="AE67">
            <v>95.99733155436958</v>
          </cell>
          <cell r="AF67">
            <v>120.42458460296031</v>
          </cell>
          <cell r="AG67">
            <v>126.55367231638419</v>
          </cell>
          <cell r="AH67">
            <v>53.049084459783337</v>
          </cell>
          <cell r="AI67">
            <v>99.224343675417657</v>
          </cell>
          <cell r="AJ67">
            <v>109.87977187715217</v>
          </cell>
          <cell r="AK67">
            <v>122.88557213930349</v>
          </cell>
          <cell r="AL67">
            <v>36.226746823956439</v>
          </cell>
          <cell r="AM67">
            <v>121.15732368896926</v>
          </cell>
          <cell r="AN67">
            <v>56.956700441394595</v>
          </cell>
          <cell r="AO67">
            <v>101.75812466702186</v>
          </cell>
          <cell r="AP67">
            <v>98.371390556103449</v>
          </cell>
          <cell r="AQ67">
            <v>108.44444444444446</v>
          </cell>
          <cell r="AR67">
            <v>37.077168792473259</v>
          </cell>
          <cell r="AS67">
            <v>102.47383444338725</v>
          </cell>
          <cell r="AT67">
            <v>90.773992880975669</v>
          </cell>
          <cell r="AU67">
            <v>93.11926605504587</v>
          </cell>
          <cell r="AV67">
            <v>43.691851404067208</v>
          </cell>
          <cell r="AW67">
            <v>101.5948275862069</v>
          </cell>
          <cell r="AX67">
            <v>85.82665989770129</v>
          </cell>
          <cell r="AY67">
            <v>86.08695652173914</v>
          </cell>
          <cell r="AZ67">
            <v>69.847779793359095</v>
          </cell>
          <cell r="BA67">
            <v>95.839524517087668</v>
          </cell>
          <cell r="BB67">
            <v>50.823910104915058</v>
          </cell>
          <cell r="BC67">
            <v>100.19607843137254</v>
          </cell>
          <cell r="BD67">
            <v>84.120382272892485</v>
          </cell>
        </row>
        <row r="68">
          <cell r="A68">
            <v>68</v>
          </cell>
          <cell r="B68">
            <v>10</v>
          </cell>
          <cell r="C68" t="str">
            <v>Отпуск э/энергии в сеть</v>
          </cell>
          <cell r="D68" t="str">
            <v>тыс.кВтч</v>
          </cell>
          <cell r="E68">
            <v>575140</v>
          </cell>
          <cell r="F68">
            <v>565372</v>
          </cell>
          <cell r="G68">
            <v>527510</v>
          </cell>
          <cell r="H68">
            <v>546354</v>
          </cell>
          <cell r="I68">
            <v>1102650</v>
          </cell>
          <cell r="J68">
            <v>1111726</v>
          </cell>
          <cell r="K68">
            <v>560150</v>
          </cell>
          <cell r="L68">
            <v>568241</v>
          </cell>
          <cell r="M68">
            <v>1662800</v>
          </cell>
          <cell r="N68">
            <v>1679967</v>
          </cell>
          <cell r="O68">
            <v>515190</v>
          </cell>
          <cell r="P68">
            <v>515976</v>
          </cell>
          <cell r="Q68">
            <v>2177990</v>
          </cell>
          <cell r="R68">
            <v>2195943</v>
          </cell>
          <cell r="S68">
            <v>488780</v>
          </cell>
          <cell r="T68">
            <v>471758</v>
          </cell>
          <cell r="U68">
            <v>2666770</v>
          </cell>
          <cell r="V68">
            <v>2667701</v>
          </cell>
          <cell r="W68">
            <v>448860</v>
          </cell>
          <cell r="X68">
            <v>455812</v>
          </cell>
          <cell r="Y68">
            <v>1452830</v>
          </cell>
          <cell r="Z68">
            <v>1443546</v>
          </cell>
          <cell r="AA68">
            <v>3115630</v>
          </cell>
          <cell r="AB68">
            <v>3123513</v>
          </cell>
          <cell r="AC68">
            <v>442835</v>
          </cell>
          <cell r="AD68">
            <v>458960</v>
          </cell>
          <cell r="AE68">
            <v>3558465</v>
          </cell>
          <cell r="AF68">
            <v>3582473</v>
          </cell>
          <cell r="AG68">
            <v>452810</v>
          </cell>
          <cell r="AH68">
            <v>444211</v>
          </cell>
          <cell r="AI68">
            <v>4011275</v>
          </cell>
          <cell r="AJ68">
            <v>4026684</v>
          </cell>
          <cell r="AK68">
            <v>473855</v>
          </cell>
          <cell r="AL68">
            <v>438118</v>
          </cell>
          <cell r="AM68">
            <v>1369500</v>
          </cell>
          <cell r="AN68">
            <v>1341289</v>
          </cell>
          <cell r="AO68">
            <v>4485130</v>
          </cell>
          <cell r="AP68">
            <v>4464802</v>
          </cell>
          <cell r="AQ68">
            <v>514235</v>
          </cell>
          <cell r="AR68">
            <v>511448</v>
          </cell>
          <cell r="AS68">
            <v>4999365</v>
          </cell>
          <cell r="AT68">
            <v>4976250</v>
          </cell>
          <cell r="AU68">
            <v>512760</v>
          </cell>
          <cell r="AV68">
            <v>539831</v>
          </cell>
          <cell r="AW68">
            <v>5512125</v>
          </cell>
          <cell r="AX68">
            <v>5516081</v>
          </cell>
          <cell r="AY68">
            <v>536915</v>
          </cell>
          <cell r="AZ68">
            <v>587790</v>
          </cell>
          <cell r="BA68">
            <v>1563910</v>
          </cell>
          <cell r="BB68">
            <v>1639069</v>
          </cell>
          <cell r="BC68">
            <v>6049040</v>
          </cell>
          <cell r="BD68">
            <v>6103871</v>
          </cell>
        </row>
        <row r="69">
          <cell r="A69">
            <v>69</v>
          </cell>
          <cell r="C69" t="str">
            <v>% к предидущему году</v>
          </cell>
          <cell r="D69" t="str">
            <v>%</v>
          </cell>
          <cell r="E69">
            <v>102.81372899535216</v>
          </cell>
          <cell r="F69">
            <v>98.071942645714472</v>
          </cell>
          <cell r="G69">
            <v>98.932858214553647</v>
          </cell>
          <cell r="H69">
            <v>105.38910836085307</v>
          </cell>
          <cell r="I69">
            <v>100.91982427237782</v>
          </cell>
          <cell r="J69">
            <v>101.53648314051564</v>
          </cell>
          <cell r="K69">
            <v>104.83810593299646</v>
          </cell>
          <cell r="L69">
            <v>102.30797483715087</v>
          </cell>
          <cell r="M69">
            <v>102.20665068535251</v>
          </cell>
          <cell r="N69">
            <v>101.79613106509325</v>
          </cell>
          <cell r="O69">
            <v>104.50101419878297</v>
          </cell>
          <cell r="P69">
            <v>99.408338743890241</v>
          </cell>
          <cell r="Q69">
            <v>102.7402235954526</v>
          </cell>
          <cell r="R69">
            <v>101.22482451142542</v>
          </cell>
          <cell r="S69">
            <v>100.75860647289218</v>
          </cell>
          <cell r="T69">
            <v>96.880371455737674</v>
          </cell>
          <cell r="U69">
            <v>102.37120921305183</v>
          </cell>
          <cell r="V69">
            <v>100.42841207820892</v>
          </cell>
          <cell r="W69">
            <v>96.074486301369859</v>
          </cell>
          <cell r="X69">
            <v>105.24575553056734</v>
          </cell>
          <cell r="Y69">
            <v>100.52099910053276</v>
          </cell>
          <cell r="Z69">
            <v>100.30970982336743</v>
          </cell>
          <cell r="AA69">
            <v>101.41364494499057</v>
          </cell>
          <cell r="AB69">
            <v>101.10373682517138</v>
          </cell>
          <cell r="AC69">
            <v>95.500323485011862</v>
          </cell>
          <cell r="AD69">
            <v>106.44278491581242</v>
          </cell>
          <cell r="AE69">
            <v>100.63816850024038</v>
          </cell>
          <cell r="AF69">
            <v>101.75762953637937</v>
          </cell>
          <cell r="AG69">
            <v>104.86567855488653</v>
          </cell>
          <cell r="AH69">
            <v>99.686048338232979</v>
          </cell>
          <cell r="AI69">
            <v>101.09824331476673</v>
          </cell>
          <cell r="AJ69">
            <v>101.52488374274242</v>
          </cell>
          <cell r="AK69">
            <v>101.66380605020382</v>
          </cell>
          <cell r="AL69">
            <v>94.221964149381165</v>
          </cell>
          <cell r="AM69">
            <v>100.58019976498238</v>
          </cell>
          <cell r="AN69">
            <v>99.963779322166531</v>
          </cell>
          <cell r="AO69">
            <v>101.15769768595786</v>
          </cell>
          <cell r="AP69">
            <v>100.7585548709387</v>
          </cell>
          <cell r="AQ69">
            <v>98.136450381679381</v>
          </cell>
          <cell r="AR69">
            <v>98.494982311468377</v>
          </cell>
          <cell r="AS69">
            <v>100.83837589253297</v>
          </cell>
          <cell r="AT69">
            <v>100.52112413169544</v>
          </cell>
          <cell r="AU69">
            <v>99.85589094449854</v>
          </cell>
          <cell r="AV69">
            <v>102.84512961590559</v>
          </cell>
          <cell r="AW69">
            <v>100.7461663590006</v>
          </cell>
          <cell r="AX69">
            <v>100.74391604991754</v>
          </cell>
          <cell r="AY69">
            <v>101.40037771482531</v>
          </cell>
          <cell r="AZ69">
            <v>101.60359404196622</v>
          </cell>
          <cell r="BA69">
            <v>99.802807913209961</v>
          </cell>
          <cell r="BB69">
            <v>101.01043155336905</v>
          </cell>
          <cell r="BC69">
            <v>100.80389281429143</v>
          </cell>
          <cell r="BD69">
            <v>100.82606772338055</v>
          </cell>
        </row>
        <row r="70">
          <cell r="A70">
            <v>70</v>
          </cell>
          <cell r="B70">
            <v>11</v>
          </cell>
          <cell r="C70" t="str">
            <v>Потери в электр. сетях</v>
          </cell>
          <cell r="D70" t="str">
            <v>тыс.кВтч</v>
          </cell>
          <cell r="E70">
            <v>41740</v>
          </cell>
          <cell r="F70">
            <v>51403</v>
          </cell>
          <cell r="G70">
            <v>33110</v>
          </cell>
          <cell r="H70">
            <v>42093</v>
          </cell>
          <cell r="I70">
            <v>74850</v>
          </cell>
          <cell r="J70">
            <v>93496</v>
          </cell>
          <cell r="K70">
            <v>40850</v>
          </cell>
          <cell r="L70">
            <v>46794</v>
          </cell>
          <cell r="M70">
            <v>115700</v>
          </cell>
          <cell r="N70">
            <v>140290</v>
          </cell>
          <cell r="O70">
            <v>23090</v>
          </cell>
          <cell r="P70">
            <v>34361</v>
          </cell>
          <cell r="Q70">
            <v>138790</v>
          </cell>
          <cell r="R70">
            <v>174651</v>
          </cell>
          <cell r="S70">
            <v>32080</v>
          </cell>
          <cell r="T70">
            <v>25072</v>
          </cell>
          <cell r="U70">
            <v>170870</v>
          </cell>
          <cell r="V70">
            <v>199723</v>
          </cell>
          <cell r="W70">
            <v>20860</v>
          </cell>
          <cell r="X70">
            <v>31577</v>
          </cell>
          <cell r="Y70">
            <v>76030</v>
          </cell>
          <cell r="Z70">
            <v>91010</v>
          </cell>
          <cell r="AA70">
            <v>191730</v>
          </cell>
          <cell r="AB70">
            <v>231300</v>
          </cell>
          <cell r="AC70">
            <v>27835</v>
          </cell>
          <cell r="AD70">
            <v>26703</v>
          </cell>
          <cell r="AE70">
            <v>219565</v>
          </cell>
          <cell r="AF70">
            <v>258003</v>
          </cell>
          <cell r="AG70">
            <v>28810</v>
          </cell>
          <cell r="AH70">
            <v>37385</v>
          </cell>
          <cell r="AI70">
            <v>248375</v>
          </cell>
          <cell r="AJ70">
            <v>295388</v>
          </cell>
          <cell r="AK70">
            <v>29555</v>
          </cell>
          <cell r="AL70">
            <v>34075</v>
          </cell>
          <cell r="AM70">
            <v>86200</v>
          </cell>
          <cell r="AN70">
            <v>98163</v>
          </cell>
          <cell r="AO70">
            <v>277930</v>
          </cell>
          <cell r="AP70">
            <v>329463</v>
          </cell>
          <cell r="AQ70">
            <v>38235</v>
          </cell>
          <cell r="AR70">
            <v>44668</v>
          </cell>
          <cell r="AS70">
            <v>316165</v>
          </cell>
          <cell r="AT70">
            <v>374131</v>
          </cell>
          <cell r="AU70">
            <v>39360</v>
          </cell>
          <cell r="AV70">
            <v>55536</v>
          </cell>
          <cell r="AW70">
            <v>355525</v>
          </cell>
          <cell r="AX70">
            <v>429667</v>
          </cell>
          <cell r="AY70">
            <v>51315</v>
          </cell>
          <cell r="AZ70">
            <v>62667</v>
          </cell>
          <cell r="BA70">
            <v>128910</v>
          </cell>
          <cell r="BB70">
            <v>162871</v>
          </cell>
          <cell r="BC70">
            <v>406840</v>
          </cell>
          <cell r="BD70">
            <v>492334</v>
          </cell>
        </row>
        <row r="71">
          <cell r="A71">
            <v>71</v>
          </cell>
          <cell r="C71" t="str">
            <v>то же %</v>
          </cell>
          <cell r="D71" t="str">
            <v>%</v>
          </cell>
          <cell r="E71">
            <v>7.2573634245574992</v>
          </cell>
          <cell r="F71">
            <v>9.0918899414898515</v>
          </cell>
          <cell r="G71">
            <v>6.2766582624026084</v>
          </cell>
          <cell r="H71">
            <v>7.704345534214081</v>
          </cell>
          <cell r="I71">
            <v>6.7881920827098359</v>
          </cell>
          <cell r="J71">
            <v>8.409985913795305</v>
          </cell>
          <cell r="K71">
            <v>7.2926894581808437</v>
          </cell>
          <cell r="L71">
            <v>8.2348862542477566</v>
          </cell>
          <cell r="M71">
            <v>6.9581428915082997</v>
          </cell>
          <cell r="N71">
            <v>8.3507592708666305</v>
          </cell>
          <cell r="O71">
            <v>4.4818416506531573</v>
          </cell>
          <cell r="P71">
            <v>6.6594182675163189</v>
          </cell>
          <cell r="Q71">
            <v>6.3723892212544602</v>
          </cell>
          <cell r="R71">
            <v>7.9533485158767778</v>
          </cell>
          <cell r="S71">
            <v>6.5632800032734568</v>
          </cell>
          <cell r="T71">
            <v>5.3145892597475823</v>
          </cell>
          <cell r="U71">
            <v>6.4073767141523268</v>
          </cell>
          <cell r="V71">
            <v>7.4867085929045274</v>
          </cell>
          <cell r="W71">
            <v>4.6473287884863881</v>
          </cell>
          <cell r="X71">
            <v>6.9276368327292834</v>
          </cell>
          <cell r="Y71">
            <v>5.2332344458746034</v>
          </cell>
          <cell r="Z71">
            <v>6.3046137774618884</v>
          </cell>
          <cell r="AA71">
            <v>6.1538115886674607</v>
          </cell>
          <cell r="AB71">
            <v>7.4051236540395386</v>
          </cell>
          <cell r="AC71">
            <v>6.2856368624882863</v>
          </cell>
          <cell r="AD71">
            <v>5.8181540875021787</v>
          </cell>
          <cell r="AE71">
            <v>6.1702166524048998</v>
          </cell>
          <cell r="AF71">
            <v>7.2018128259445353</v>
          </cell>
          <cell r="AG71">
            <v>6.3624919944347518</v>
          </cell>
          <cell r="AH71">
            <v>8.4160455279135356</v>
          </cell>
          <cell r="AI71">
            <v>6.1919215212120831</v>
          </cell>
          <cell r="AJ71">
            <v>7.335763124198472</v>
          </cell>
          <cell r="AK71">
            <v>6.2371400533918608</v>
          </cell>
          <cell r="AL71">
            <v>7.7775850341688768</v>
          </cell>
          <cell r="AM71">
            <v>6.2942679810149684</v>
          </cell>
          <cell r="AN71">
            <v>7.3185570000201299</v>
          </cell>
          <cell r="AO71">
            <v>6.196698869375024</v>
          </cell>
          <cell r="AP71">
            <v>7.3791178197823788</v>
          </cell>
          <cell r="AQ71">
            <v>7.4353165381586237</v>
          </cell>
          <cell r="AR71">
            <v>8.7336346999108407</v>
          </cell>
          <cell r="AS71">
            <v>6.3241031611014602</v>
          </cell>
          <cell r="AT71">
            <v>7.5183320773674955</v>
          </cell>
          <cell r="AU71">
            <v>7.6761057804820965</v>
          </cell>
          <cell r="AV71">
            <v>10.287664102283863</v>
          </cell>
          <cell r="AW71">
            <v>6.4498718733700704</v>
          </cell>
          <cell r="AX71">
            <v>7.7893526219067493</v>
          </cell>
          <cell r="AY71">
            <v>9.557378728476575</v>
          </cell>
          <cell r="AZ71">
            <v>10.661460725769407</v>
          </cell>
          <cell r="BA71">
            <v>8.2428016957497565</v>
          </cell>
          <cell r="BB71">
            <v>9.9367994880020305</v>
          </cell>
          <cell r="BC71">
            <v>6.7256953169428533</v>
          </cell>
          <cell r="BD71">
            <v>8.0659306200933791</v>
          </cell>
        </row>
        <row r="72">
          <cell r="A72">
            <v>72</v>
          </cell>
          <cell r="C72" t="str">
            <v>% к предидущему году</v>
          </cell>
          <cell r="D72" t="str">
            <v>%</v>
          </cell>
          <cell r="E72">
            <v>110.13192612137203</v>
          </cell>
          <cell r="F72">
            <v>106.47292762749079</v>
          </cell>
          <cell r="G72">
            <v>101.25382262996942</v>
          </cell>
          <cell r="H72">
            <v>142.48527520140817</v>
          </cell>
          <cell r="I72">
            <v>106.01983002832863</v>
          </cell>
          <cell r="J72">
            <v>120.14392187098433</v>
          </cell>
          <cell r="K72">
            <v>102.63819095477386</v>
          </cell>
          <cell r="L72">
            <v>114.57323343616865</v>
          </cell>
          <cell r="M72">
            <v>104.80072463768116</v>
          </cell>
          <cell r="N72">
            <v>118.2265594714399</v>
          </cell>
          <cell r="O72">
            <v>122.16931216931218</v>
          </cell>
          <cell r="P72">
            <v>124.94454747100106</v>
          </cell>
          <cell r="Q72">
            <v>107.33952049497293</v>
          </cell>
          <cell r="R72">
            <v>119.4905687485889</v>
          </cell>
          <cell r="S72">
            <v>164.51282051282053</v>
          </cell>
          <cell r="T72">
            <v>79.016703435234788</v>
          </cell>
          <cell r="U72">
            <v>114.83198924731184</v>
          </cell>
          <cell r="V72">
            <v>112.2714215848853</v>
          </cell>
          <cell r="W72">
            <v>76.691176470588246</v>
          </cell>
          <cell r="X72">
            <v>212.41087044262073</v>
          </cell>
          <cell r="Y72">
            <v>115.89939024390243</v>
          </cell>
          <cell r="Z72">
            <v>122.82548551223395</v>
          </cell>
          <cell r="AA72">
            <v>108.9375</v>
          </cell>
          <cell r="AB72">
            <v>119.99439714877127</v>
          </cell>
          <cell r="AC72">
            <v>82.842261904761898</v>
          </cell>
          <cell r="AD72">
            <v>100.83833692081114</v>
          </cell>
          <cell r="AE72">
            <v>104.75429389312978</v>
          </cell>
          <cell r="AF72">
            <v>117.68062397372742</v>
          </cell>
          <cell r="AG72">
            <v>132.1559633027523</v>
          </cell>
          <cell r="AH72">
            <v>132.63206442686345</v>
          </cell>
          <cell r="AI72">
            <v>107.33578219533275</v>
          </cell>
          <cell r="AJ72">
            <v>119.3838990894284</v>
          </cell>
          <cell r="AK72">
            <v>79.878378378378372</v>
          </cell>
          <cell r="AL72">
            <v>121.6008850189137</v>
          </cell>
          <cell r="AM72">
            <v>93.290043290043286</v>
          </cell>
          <cell r="AN72">
            <v>118.71205708066273</v>
          </cell>
          <cell r="AO72">
            <v>103.55067064083458</v>
          </cell>
          <cell r="AP72">
            <v>119.6094376817487</v>
          </cell>
          <cell r="AQ72">
            <v>100.61842105263156</v>
          </cell>
          <cell r="AR72">
            <v>98.622273249138928</v>
          </cell>
          <cell r="AS72">
            <v>103.18701044386422</v>
          </cell>
          <cell r="AT72">
            <v>116.64582950106161</v>
          </cell>
          <cell r="AU72">
            <v>96</v>
          </cell>
          <cell r="AV72">
            <v>142.52790966251766</v>
          </cell>
          <cell r="AW72">
            <v>102.33880253310306</v>
          </cell>
          <cell r="AX72">
            <v>119.44949486525107</v>
          </cell>
          <cell r="AY72">
            <v>102.63</v>
          </cell>
          <cell r="AZ72">
            <v>128.03816606734227</v>
          </cell>
          <cell r="BA72">
            <v>99.930232558139537</v>
          </cell>
          <cell r="BB72">
            <v>122.27460754799138</v>
          </cell>
          <cell r="BC72">
            <v>102.37544036235531</v>
          </cell>
          <cell r="BD72">
            <v>120.47815979444512</v>
          </cell>
        </row>
        <row r="73">
          <cell r="A73">
            <v>73</v>
          </cell>
          <cell r="B73">
            <v>12</v>
          </cell>
          <cell r="C73" t="str">
            <v>Производственные нужды</v>
          </cell>
          <cell r="D73" t="str">
            <v>тыс.кВтч</v>
          </cell>
          <cell r="E73">
            <v>1400</v>
          </cell>
          <cell r="F73">
            <v>1001</v>
          </cell>
          <cell r="G73">
            <v>1400</v>
          </cell>
          <cell r="H73">
            <v>1198</v>
          </cell>
          <cell r="I73">
            <v>2800</v>
          </cell>
          <cell r="J73">
            <v>2199</v>
          </cell>
          <cell r="K73">
            <v>1300</v>
          </cell>
          <cell r="L73">
            <v>1303</v>
          </cell>
          <cell r="M73">
            <v>4100</v>
          </cell>
          <cell r="N73">
            <v>3502</v>
          </cell>
          <cell r="O73">
            <v>1100</v>
          </cell>
          <cell r="P73">
            <v>1303</v>
          </cell>
          <cell r="Q73">
            <v>5200</v>
          </cell>
          <cell r="R73">
            <v>4805</v>
          </cell>
          <cell r="S73">
            <v>700</v>
          </cell>
          <cell r="T73">
            <v>825</v>
          </cell>
          <cell r="U73">
            <v>5900</v>
          </cell>
          <cell r="V73">
            <v>5630</v>
          </cell>
          <cell r="W73">
            <v>0</v>
          </cell>
          <cell r="X73">
            <v>0</v>
          </cell>
          <cell r="Y73">
            <v>1800</v>
          </cell>
          <cell r="Z73">
            <v>2128</v>
          </cell>
          <cell r="AA73">
            <v>5900</v>
          </cell>
          <cell r="AB73">
            <v>5630</v>
          </cell>
          <cell r="AC73">
            <v>0</v>
          </cell>
          <cell r="AD73">
            <v>0</v>
          </cell>
          <cell r="AE73">
            <v>5900</v>
          </cell>
          <cell r="AF73">
            <v>5630</v>
          </cell>
          <cell r="AG73">
            <v>0</v>
          </cell>
          <cell r="AH73">
            <v>0</v>
          </cell>
          <cell r="AI73">
            <v>5900</v>
          </cell>
          <cell r="AJ73">
            <v>5630</v>
          </cell>
          <cell r="AK73">
            <v>300</v>
          </cell>
          <cell r="AL73">
            <v>83</v>
          </cell>
          <cell r="AM73">
            <v>300</v>
          </cell>
          <cell r="AN73">
            <v>83</v>
          </cell>
          <cell r="AO73">
            <v>6200</v>
          </cell>
          <cell r="AP73">
            <v>5713</v>
          </cell>
          <cell r="AQ73">
            <v>1000</v>
          </cell>
          <cell r="AR73">
            <v>1386</v>
          </cell>
          <cell r="AS73">
            <v>7200</v>
          </cell>
          <cell r="AT73">
            <v>7099</v>
          </cell>
          <cell r="AU73">
            <v>1400</v>
          </cell>
          <cell r="AV73">
            <v>1255</v>
          </cell>
          <cell r="AW73">
            <v>8600</v>
          </cell>
          <cell r="AX73">
            <v>8354</v>
          </cell>
          <cell r="AY73">
            <v>1600</v>
          </cell>
          <cell r="AZ73">
            <v>1367</v>
          </cell>
          <cell r="BA73">
            <v>4000</v>
          </cell>
          <cell r="BB73">
            <v>4008</v>
          </cell>
          <cell r="BC73">
            <v>10200</v>
          </cell>
          <cell r="BD73">
            <v>9721</v>
          </cell>
        </row>
        <row r="74">
          <cell r="A74">
            <v>74</v>
          </cell>
          <cell r="C74" t="str">
            <v>% к предидущему году</v>
          </cell>
          <cell r="D74" t="str">
            <v>%</v>
          </cell>
          <cell r="E74">
            <v>93.333333333333329</v>
          </cell>
          <cell r="F74">
            <v>76.940814757878556</v>
          </cell>
          <cell r="G74">
            <v>93.333333333333329</v>
          </cell>
          <cell r="H74">
            <v>93.157076205287709</v>
          </cell>
          <cell r="I74">
            <v>93.333333333333329</v>
          </cell>
          <cell r="J74">
            <v>85.001932740626202</v>
          </cell>
          <cell r="K74">
            <v>86.666666666666671</v>
          </cell>
          <cell r="L74">
            <v>97.02159344750558</v>
          </cell>
          <cell r="M74">
            <v>91.111111111111114</v>
          </cell>
          <cell r="N74">
            <v>89.109414758269722</v>
          </cell>
          <cell r="O74">
            <v>100</v>
          </cell>
          <cell r="P74">
            <v>120.53654024051804</v>
          </cell>
          <cell r="Q74">
            <v>92.857142857142861</v>
          </cell>
          <cell r="R74">
            <v>95.889044102973457</v>
          </cell>
          <cell r="S74">
            <v>116.66666666666667</v>
          </cell>
          <cell r="T74">
            <v>118.87608069164266</v>
          </cell>
          <cell r="U74">
            <v>95.161290322580655</v>
          </cell>
          <cell r="V74">
            <v>98.685363716038566</v>
          </cell>
          <cell r="W74">
            <v>0</v>
          </cell>
          <cell r="X74">
            <v>0</v>
          </cell>
          <cell r="Y74">
            <v>105.88235294117648</v>
          </cell>
          <cell r="Z74">
            <v>119.88732394366197</v>
          </cell>
          <cell r="AA74">
            <v>95.161290322580655</v>
          </cell>
          <cell r="AB74">
            <v>98.685363716038566</v>
          </cell>
          <cell r="AC74">
            <v>0</v>
          </cell>
          <cell r="AD74">
            <v>0</v>
          </cell>
          <cell r="AE74">
            <v>93.650793650793645</v>
          </cell>
          <cell r="AF74">
            <v>98.685363716038566</v>
          </cell>
          <cell r="AG74">
            <v>0</v>
          </cell>
          <cell r="AH74">
            <v>0</v>
          </cell>
          <cell r="AI74">
            <v>93.650793650793645</v>
          </cell>
          <cell r="AJ74">
            <v>98.685363716038566</v>
          </cell>
          <cell r="AK74">
            <v>300</v>
          </cell>
          <cell r="AL74">
            <v>51.23456790123457</v>
          </cell>
          <cell r="AM74">
            <v>150</v>
          </cell>
          <cell r="AN74">
            <v>51.23456790123457</v>
          </cell>
          <cell r="AO74">
            <v>96.875</v>
          </cell>
          <cell r="AP74">
            <v>97.375149139253452</v>
          </cell>
          <cell r="AQ74">
            <v>100</v>
          </cell>
          <cell r="AR74">
            <v>103.74251497005989</v>
          </cell>
          <cell r="AS74">
            <v>97.297297297297305</v>
          </cell>
          <cell r="AT74">
            <v>98.556157156740241</v>
          </cell>
          <cell r="AU74">
            <v>93.333333333333329</v>
          </cell>
          <cell r="AV74">
            <v>96.61277906081601</v>
          </cell>
          <cell r="AW74">
            <v>96.629213483146074</v>
          </cell>
          <cell r="AX74">
            <v>98.259233121618436</v>
          </cell>
          <cell r="AY74">
            <v>106.66666666666667</v>
          </cell>
          <cell r="AZ74">
            <v>95.39427773900907</v>
          </cell>
          <cell r="BA74">
            <v>100</v>
          </cell>
          <cell r="BB74">
            <v>98.525073746312685</v>
          </cell>
          <cell r="BC74">
            <v>98.076923076923066</v>
          </cell>
          <cell r="BD74">
            <v>97.845998993457471</v>
          </cell>
        </row>
        <row r="75">
          <cell r="A75">
            <v>75</v>
          </cell>
          <cell r="B75">
            <v>13</v>
          </cell>
          <cell r="C75" t="str">
            <v>Полезный отпуск э/энергии</v>
          </cell>
          <cell r="D75" t="str">
            <v>тыс.кВтч</v>
          </cell>
          <cell r="E75">
            <v>532000</v>
          </cell>
          <cell r="F75">
            <v>512968</v>
          </cell>
          <cell r="G75">
            <v>493000</v>
          </cell>
          <cell r="H75">
            <v>503063</v>
          </cell>
          <cell r="I75">
            <v>1025000</v>
          </cell>
          <cell r="J75">
            <v>1016031</v>
          </cell>
          <cell r="K75">
            <v>518000</v>
          </cell>
          <cell r="L75">
            <v>520144</v>
          </cell>
          <cell r="M75">
            <v>1543000</v>
          </cell>
          <cell r="N75">
            <v>1536175</v>
          </cell>
          <cell r="O75">
            <v>491000</v>
          </cell>
          <cell r="P75">
            <v>480312</v>
          </cell>
          <cell r="Q75">
            <v>2034000</v>
          </cell>
          <cell r="R75">
            <v>2016487</v>
          </cell>
          <cell r="S75">
            <v>456000</v>
          </cell>
          <cell r="T75">
            <v>445861</v>
          </cell>
          <cell r="U75">
            <v>2490000</v>
          </cell>
          <cell r="V75">
            <v>2462348</v>
          </cell>
          <cell r="W75">
            <v>428000</v>
          </cell>
          <cell r="X75">
            <v>424235</v>
          </cell>
          <cell r="Y75">
            <v>1375000</v>
          </cell>
          <cell r="Z75">
            <v>1350408</v>
          </cell>
          <cell r="AA75">
            <v>2918000</v>
          </cell>
          <cell r="AB75">
            <v>2886583</v>
          </cell>
          <cell r="AC75">
            <v>415000</v>
          </cell>
          <cell r="AD75">
            <v>432257</v>
          </cell>
          <cell r="AE75">
            <v>3333000</v>
          </cell>
          <cell r="AF75">
            <v>3318840</v>
          </cell>
          <cell r="AG75">
            <v>424000</v>
          </cell>
          <cell r="AH75">
            <v>406826</v>
          </cell>
          <cell r="AI75">
            <v>3757000</v>
          </cell>
          <cell r="AJ75">
            <v>3725666</v>
          </cell>
          <cell r="AK75">
            <v>444000</v>
          </cell>
          <cell r="AL75">
            <v>403960</v>
          </cell>
          <cell r="AM75">
            <v>1283000</v>
          </cell>
          <cell r="AN75">
            <v>1243043</v>
          </cell>
          <cell r="AO75">
            <v>4201000</v>
          </cell>
          <cell r="AP75">
            <v>4129626</v>
          </cell>
          <cell r="AQ75">
            <v>475000</v>
          </cell>
          <cell r="AR75">
            <v>465394</v>
          </cell>
          <cell r="AS75">
            <v>4676000</v>
          </cell>
          <cell r="AT75">
            <v>4595020</v>
          </cell>
          <cell r="AU75">
            <v>472000</v>
          </cell>
          <cell r="AV75">
            <v>483040</v>
          </cell>
          <cell r="AW75">
            <v>5148000</v>
          </cell>
          <cell r="AX75">
            <v>5078060</v>
          </cell>
          <cell r="AY75">
            <v>484000</v>
          </cell>
          <cell r="AZ75">
            <v>523756</v>
          </cell>
          <cell r="BA75">
            <v>1431000</v>
          </cell>
          <cell r="BB75">
            <v>1472190</v>
          </cell>
          <cell r="BC75">
            <v>5632000</v>
          </cell>
          <cell r="BD75">
            <v>5601816</v>
          </cell>
        </row>
        <row r="76">
          <cell r="A76">
            <v>76</v>
          </cell>
          <cell r="C76" t="str">
            <v>% к предидущему году</v>
          </cell>
          <cell r="D76" t="str">
            <v>%</v>
          </cell>
          <cell r="E76">
            <v>102.30769230769229</v>
          </cell>
          <cell r="F76">
            <v>97.35437685516257</v>
          </cell>
          <cell r="G76">
            <v>98.797595190380761</v>
          </cell>
          <cell r="H76">
            <v>103.17378606528462</v>
          </cell>
          <cell r="I76">
            <v>100.58881256133465</v>
          </cell>
          <cell r="J76">
            <v>100.15130665867585</v>
          </cell>
          <cell r="K76">
            <v>105.0709939148073</v>
          </cell>
          <cell r="L76">
            <v>101.34577203124482</v>
          </cell>
          <cell r="M76">
            <v>102.05026455026456</v>
          </cell>
          <cell r="N76">
            <v>100.55258346844637</v>
          </cell>
          <cell r="O76">
            <v>103.80549682875264</v>
          </cell>
          <cell r="P76">
            <v>97.929923643888955</v>
          </cell>
          <cell r="Q76">
            <v>102.46851385390427</v>
          </cell>
          <cell r="R76">
            <v>99.915221400477066</v>
          </cell>
          <cell r="S76">
            <v>98.064516129032256</v>
          </cell>
          <cell r="T76">
            <v>98.093834222540011</v>
          </cell>
          <cell r="U76">
            <v>101.63265306122449</v>
          </cell>
          <cell r="V76">
            <v>99.580422069111663</v>
          </cell>
          <cell r="W76">
            <v>97.27272727272728</v>
          </cell>
          <cell r="X76">
            <v>101.43654044334775</v>
          </cell>
          <cell r="Y76">
            <v>99.782293178519595</v>
          </cell>
          <cell r="Z76">
            <v>99.060384370206663</v>
          </cell>
          <cell r="AA76">
            <v>100.96885813148788</v>
          </cell>
          <cell r="AB76">
            <v>99.848942389180024</v>
          </cell>
          <cell r="AC76">
            <v>96.511627906976756</v>
          </cell>
          <cell r="AD76">
            <v>106.80950533606459</v>
          </cell>
          <cell r="AE76">
            <v>100.39156626506025</v>
          </cell>
          <cell r="AF76">
            <v>100.70368537426164</v>
          </cell>
          <cell r="AG76">
            <v>103.41463414634147</v>
          </cell>
          <cell r="AH76">
            <v>97.461328197056702</v>
          </cell>
          <cell r="AI76">
            <v>100.72386058981233</v>
          </cell>
          <cell r="AJ76">
            <v>100.33918006437797</v>
          </cell>
          <cell r="AK76">
            <v>103.49650349650349</v>
          </cell>
          <cell r="AL76">
            <v>92.481473256700426</v>
          </cell>
          <cell r="AM76">
            <v>101.10323089046493</v>
          </cell>
          <cell r="AN76">
            <v>98.738604346731293</v>
          </cell>
          <cell r="AO76">
            <v>101.00985813897572</v>
          </cell>
          <cell r="AP76">
            <v>99.512105551181932</v>
          </cell>
          <cell r="AQ76">
            <v>97.9381443298969</v>
          </cell>
          <cell r="AR76">
            <v>98.467950955811574</v>
          </cell>
          <cell r="AS76">
            <v>100.68906115417744</v>
          </cell>
          <cell r="AT76">
            <v>99.405344458030143</v>
          </cell>
          <cell r="AU76">
            <v>100.21231422505308</v>
          </cell>
          <cell r="AV76">
            <v>99.671297662354803</v>
          </cell>
          <cell r="AW76">
            <v>100.64516129032258</v>
          </cell>
          <cell r="AX76">
            <v>99.430581611120587</v>
          </cell>
          <cell r="AY76">
            <v>101.25523012552303</v>
          </cell>
          <cell r="AZ76">
            <v>99.170668161231205</v>
          </cell>
          <cell r="BA76">
            <v>99.790794979079493</v>
          </cell>
          <cell r="BB76">
            <v>99.110410366472692</v>
          </cell>
          <cell r="BC76">
            <v>100.69730019667442</v>
          </cell>
          <cell r="BD76">
            <v>99.406222622241984</v>
          </cell>
        </row>
        <row r="77">
          <cell r="A77">
            <v>77</v>
          </cell>
          <cell r="B77" t="str">
            <v>III</v>
          </cell>
          <cell r="C77" t="str">
            <v>В. Полезный отпуск  т/энегии</v>
          </cell>
        </row>
        <row r="78">
          <cell r="A78">
            <v>78</v>
          </cell>
          <cell r="B78">
            <v>1</v>
          </cell>
          <cell r="C78" t="str">
            <v>Выработка т/энергии</v>
          </cell>
          <cell r="E78">
            <v>230000</v>
          </cell>
          <cell r="F78">
            <v>216189</v>
          </cell>
          <cell r="G78">
            <v>190000</v>
          </cell>
          <cell r="H78">
            <v>241122</v>
          </cell>
          <cell r="I78">
            <v>420000</v>
          </cell>
          <cell r="J78">
            <v>457311</v>
          </cell>
          <cell r="K78">
            <v>175000</v>
          </cell>
          <cell r="L78">
            <v>226444</v>
          </cell>
          <cell r="M78">
            <v>595000</v>
          </cell>
          <cell r="N78">
            <v>683755</v>
          </cell>
          <cell r="O78">
            <v>160000</v>
          </cell>
          <cell r="P78">
            <v>200540</v>
          </cell>
          <cell r="Q78">
            <v>755000</v>
          </cell>
          <cell r="R78">
            <v>884295</v>
          </cell>
          <cell r="S78">
            <v>105000</v>
          </cell>
          <cell r="T78">
            <v>119316</v>
          </cell>
          <cell r="U78">
            <v>860000</v>
          </cell>
          <cell r="V78">
            <v>1003611</v>
          </cell>
          <cell r="W78">
            <v>30000</v>
          </cell>
          <cell r="X78">
            <v>22109</v>
          </cell>
          <cell r="Y78">
            <v>295000</v>
          </cell>
          <cell r="Z78">
            <v>341965</v>
          </cell>
          <cell r="AA78">
            <v>890000</v>
          </cell>
          <cell r="AB78">
            <v>1025720</v>
          </cell>
          <cell r="AC78">
            <v>50000</v>
          </cell>
          <cell r="AD78">
            <v>58413</v>
          </cell>
          <cell r="AE78">
            <v>940000</v>
          </cell>
          <cell r="AF78">
            <v>1084133</v>
          </cell>
          <cell r="AG78">
            <v>50000</v>
          </cell>
          <cell r="AH78">
            <v>54370</v>
          </cell>
          <cell r="AI78">
            <v>990000</v>
          </cell>
          <cell r="AJ78">
            <v>1138503</v>
          </cell>
          <cell r="AK78">
            <v>75000</v>
          </cell>
          <cell r="AL78">
            <v>55620</v>
          </cell>
          <cell r="AM78">
            <v>175000</v>
          </cell>
          <cell r="AN78">
            <v>168403</v>
          </cell>
          <cell r="AO78">
            <v>1065000</v>
          </cell>
          <cell r="AP78">
            <v>1194123</v>
          </cell>
          <cell r="AQ78">
            <v>150000</v>
          </cell>
          <cell r="AR78">
            <v>170713</v>
          </cell>
          <cell r="AS78">
            <v>1215000</v>
          </cell>
          <cell r="AT78">
            <v>1364836</v>
          </cell>
          <cell r="AU78">
            <v>170000</v>
          </cell>
          <cell r="AV78">
            <v>206233</v>
          </cell>
          <cell r="AW78">
            <v>1385000</v>
          </cell>
          <cell r="AX78">
            <v>1571069</v>
          </cell>
          <cell r="AY78">
            <v>210000</v>
          </cell>
          <cell r="AZ78">
            <v>227370</v>
          </cell>
          <cell r="BA78">
            <v>530000</v>
          </cell>
          <cell r="BB78">
            <v>604316</v>
          </cell>
          <cell r="BC78">
            <v>1595000</v>
          </cell>
          <cell r="BD78">
            <v>1798439</v>
          </cell>
        </row>
        <row r="79">
          <cell r="A79">
            <v>79</v>
          </cell>
          <cell r="B79" t="str">
            <v>1.1</v>
          </cell>
          <cell r="C79" t="str">
            <v>Петрозаводской ТЭЦ</v>
          </cell>
          <cell r="D79" t="str">
            <v>тыс.Гкал</v>
          </cell>
          <cell r="E79">
            <v>230000</v>
          </cell>
          <cell r="F79">
            <v>216189</v>
          </cell>
          <cell r="G79">
            <v>190000</v>
          </cell>
          <cell r="H79">
            <v>241122</v>
          </cell>
          <cell r="I79">
            <v>420000</v>
          </cell>
          <cell r="J79">
            <v>457311</v>
          </cell>
          <cell r="K79">
            <v>175000</v>
          </cell>
          <cell r="L79">
            <v>226444</v>
          </cell>
          <cell r="M79">
            <v>595000</v>
          </cell>
          <cell r="N79">
            <v>683755</v>
          </cell>
          <cell r="O79">
            <v>160000</v>
          </cell>
          <cell r="P79">
            <v>200540</v>
          </cell>
          <cell r="Q79">
            <v>755000</v>
          </cell>
          <cell r="R79">
            <v>884295</v>
          </cell>
          <cell r="S79">
            <v>105000</v>
          </cell>
          <cell r="T79">
            <v>119316</v>
          </cell>
          <cell r="U79">
            <v>860000</v>
          </cell>
          <cell r="V79">
            <v>1003611</v>
          </cell>
          <cell r="W79">
            <v>30000</v>
          </cell>
          <cell r="X79">
            <v>22109</v>
          </cell>
          <cell r="Y79">
            <v>295000</v>
          </cell>
          <cell r="Z79">
            <v>341965</v>
          </cell>
          <cell r="AA79">
            <v>890000</v>
          </cell>
          <cell r="AB79">
            <v>1025720</v>
          </cell>
          <cell r="AC79">
            <v>50000</v>
          </cell>
          <cell r="AD79">
            <v>58413</v>
          </cell>
          <cell r="AE79">
            <v>940000</v>
          </cell>
          <cell r="AF79">
            <v>1084133</v>
          </cell>
          <cell r="AG79">
            <v>50000</v>
          </cell>
          <cell r="AH79">
            <v>54370</v>
          </cell>
          <cell r="AI79">
            <v>990000</v>
          </cell>
          <cell r="AJ79">
            <v>1138503</v>
          </cell>
          <cell r="AK79">
            <v>75000</v>
          </cell>
          <cell r="AL79">
            <v>55620</v>
          </cell>
          <cell r="AM79">
            <v>175000</v>
          </cell>
          <cell r="AN79">
            <v>168403</v>
          </cell>
          <cell r="AO79">
            <v>1065000</v>
          </cell>
          <cell r="AP79">
            <v>1194123</v>
          </cell>
          <cell r="AQ79">
            <v>150000</v>
          </cell>
          <cell r="AR79">
            <v>170713</v>
          </cell>
          <cell r="AS79">
            <v>1215000</v>
          </cell>
          <cell r="AT79">
            <v>1364836</v>
          </cell>
          <cell r="AU79">
            <v>170000</v>
          </cell>
          <cell r="AV79">
            <v>206233</v>
          </cell>
          <cell r="AW79">
            <v>1385000</v>
          </cell>
          <cell r="AX79">
            <v>1571069</v>
          </cell>
          <cell r="AY79">
            <v>210000</v>
          </cell>
          <cell r="AZ79">
            <v>227370</v>
          </cell>
          <cell r="BA79">
            <v>530000</v>
          </cell>
          <cell r="BB79">
            <v>604316</v>
          </cell>
          <cell r="BC79">
            <v>1595000</v>
          </cell>
          <cell r="BD79">
            <v>1798439</v>
          </cell>
        </row>
        <row r="80">
          <cell r="A80">
            <v>80</v>
          </cell>
          <cell r="C80" t="str">
            <v>% к предидущему году</v>
          </cell>
          <cell r="D80" t="str">
            <v>%</v>
          </cell>
          <cell r="E80">
            <v>102.22222222222221</v>
          </cell>
          <cell r="F80">
            <v>94.295322504667027</v>
          </cell>
          <cell r="G80">
            <v>98.958333333333343</v>
          </cell>
          <cell r="H80">
            <v>132.71504370225227</v>
          </cell>
          <cell r="I80">
            <v>100.71942446043165</v>
          </cell>
          <cell r="J80">
            <v>111.28087951877592</v>
          </cell>
          <cell r="K80">
            <v>98.31460674157303</v>
          </cell>
          <cell r="L80">
            <v>128.47376274417471</v>
          </cell>
          <cell r="M80">
            <v>100</v>
          </cell>
          <cell r="N80">
            <v>116.4415054946365</v>
          </cell>
          <cell r="O80">
            <v>106.66666666666667</v>
          </cell>
          <cell r="P80">
            <v>124.54198805132218</v>
          </cell>
          <cell r="Q80">
            <v>101.34228187919463</v>
          </cell>
          <cell r="R80">
            <v>118.18475845026468</v>
          </cell>
          <cell r="S80">
            <v>105</v>
          </cell>
          <cell r="T80">
            <v>113.02716835284757</v>
          </cell>
          <cell r="U80">
            <v>101.77514792899409</v>
          </cell>
          <cell r="V80">
            <v>117.54706926135665</v>
          </cell>
          <cell r="W80">
            <v>60</v>
          </cell>
          <cell r="X80">
            <v>102.08708500715704</v>
          </cell>
          <cell r="Y80">
            <v>98.333333333333329</v>
          </cell>
          <cell r="Z80">
            <v>118.63774662350863</v>
          </cell>
          <cell r="AA80">
            <v>99.441340782122893</v>
          </cell>
          <cell r="AB80">
            <v>117.16461896254735</v>
          </cell>
          <cell r="AC80">
            <v>100</v>
          </cell>
          <cell r="AD80">
            <v>120.09498550545858</v>
          </cell>
          <cell r="AE80">
            <v>99.470899470899468</v>
          </cell>
          <cell r="AF80">
            <v>117.31885712554285</v>
          </cell>
          <cell r="AG80">
            <v>100</v>
          </cell>
          <cell r="AH80">
            <v>110.44078813731464</v>
          </cell>
          <cell r="AI80">
            <v>99.497487437185924</v>
          </cell>
          <cell r="AJ80">
            <v>116.97096846775112</v>
          </cell>
          <cell r="AK80">
            <v>100</v>
          </cell>
          <cell r="AL80">
            <v>77.903524006947166</v>
          </cell>
          <cell r="AM80">
            <v>100</v>
          </cell>
          <cell r="AN80">
            <v>99.490739373172246</v>
          </cell>
          <cell r="AO80">
            <v>99.532710280373834</v>
          </cell>
          <cell r="AP80">
            <v>114.30109780926318</v>
          </cell>
          <cell r="AQ80">
            <v>100</v>
          </cell>
          <cell r="AR80">
            <v>108.04688637269857</v>
          </cell>
          <cell r="AS80">
            <v>99.590163934426229</v>
          </cell>
          <cell r="AT80">
            <v>113.47949141775781</v>
          </cell>
          <cell r="AU80">
            <v>91.891891891891902</v>
          </cell>
          <cell r="AV80">
            <v>104.94249949114594</v>
          </cell>
          <cell r="AW80">
            <v>98.576512455516024</v>
          </cell>
          <cell r="AX80">
            <v>112.28048735166905</v>
          </cell>
          <cell r="AY80">
            <v>100</v>
          </cell>
          <cell r="AZ80">
            <v>99.965266938962145</v>
          </cell>
          <cell r="BA80">
            <v>97.247706422018354</v>
          </cell>
          <cell r="BB80">
            <v>103.84007368102715</v>
          </cell>
          <cell r="BC80">
            <v>98.761609907120743</v>
          </cell>
          <cell r="BD80">
            <v>110.55852854117423</v>
          </cell>
        </row>
        <row r="81">
          <cell r="A81">
            <v>81</v>
          </cell>
          <cell r="B81" t="str">
            <v>1.2</v>
          </cell>
          <cell r="C81" t="str">
            <v>Электробойлерами</v>
          </cell>
          <cell r="D81" t="str">
            <v>тыс.Гкал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</row>
        <row r="82">
          <cell r="A82">
            <v>82</v>
          </cell>
          <cell r="B82">
            <v>2</v>
          </cell>
          <cell r="C82" t="str">
            <v>Покупная т/энергия</v>
          </cell>
          <cell r="D82" t="str">
            <v>тыс.Гкал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</row>
        <row r="83">
          <cell r="A83">
            <v>83</v>
          </cell>
          <cell r="B83">
            <v>3</v>
          </cell>
          <cell r="C83" t="str">
            <v>Отпуск т/энергии в сеть</v>
          </cell>
          <cell r="D83" t="str">
            <v>тыс.Гкал</v>
          </cell>
          <cell r="E83">
            <v>230000</v>
          </cell>
          <cell r="F83">
            <v>216189</v>
          </cell>
          <cell r="G83">
            <v>190000</v>
          </cell>
          <cell r="H83">
            <v>241122</v>
          </cell>
          <cell r="I83">
            <v>420000</v>
          </cell>
          <cell r="J83">
            <v>457311</v>
          </cell>
          <cell r="K83">
            <v>175000</v>
          </cell>
          <cell r="L83">
            <v>226444</v>
          </cell>
          <cell r="M83">
            <v>595000</v>
          </cell>
          <cell r="N83">
            <v>683755</v>
          </cell>
          <cell r="O83">
            <v>160000</v>
          </cell>
          <cell r="P83">
            <v>200540</v>
          </cell>
          <cell r="Q83">
            <v>755000</v>
          </cell>
          <cell r="R83">
            <v>884295</v>
          </cell>
          <cell r="S83">
            <v>105000</v>
          </cell>
          <cell r="T83">
            <v>119316</v>
          </cell>
          <cell r="U83">
            <v>860000</v>
          </cell>
          <cell r="V83">
            <v>1003611</v>
          </cell>
          <cell r="W83">
            <v>30000</v>
          </cell>
          <cell r="X83">
            <v>22109</v>
          </cell>
          <cell r="Y83">
            <v>295000</v>
          </cell>
          <cell r="Z83">
            <v>341965</v>
          </cell>
          <cell r="AA83">
            <v>890000</v>
          </cell>
          <cell r="AB83">
            <v>1025720</v>
          </cell>
          <cell r="AC83">
            <v>50000</v>
          </cell>
          <cell r="AD83">
            <v>58413</v>
          </cell>
          <cell r="AE83">
            <v>940000</v>
          </cell>
          <cell r="AF83">
            <v>1084133</v>
          </cell>
          <cell r="AG83">
            <v>50000</v>
          </cell>
          <cell r="AH83">
            <v>54370</v>
          </cell>
          <cell r="AI83">
            <v>990000</v>
          </cell>
          <cell r="AJ83">
            <v>1138503</v>
          </cell>
          <cell r="AK83">
            <v>75000</v>
          </cell>
          <cell r="AL83">
            <v>55620</v>
          </cell>
          <cell r="AM83">
            <v>175000</v>
          </cell>
          <cell r="AN83">
            <v>168403</v>
          </cell>
          <cell r="AO83">
            <v>1065000</v>
          </cell>
          <cell r="AP83">
            <v>1194123</v>
          </cell>
          <cell r="AQ83">
            <v>150000</v>
          </cell>
          <cell r="AR83">
            <v>170713</v>
          </cell>
          <cell r="AS83">
            <v>1215000</v>
          </cell>
          <cell r="AT83">
            <v>1364836</v>
          </cell>
          <cell r="AU83">
            <v>170000</v>
          </cell>
          <cell r="AV83">
            <v>206233</v>
          </cell>
          <cell r="AW83">
            <v>1385000</v>
          </cell>
          <cell r="AX83">
            <v>1571069</v>
          </cell>
          <cell r="AY83">
            <v>210000</v>
          </cell>
          <cell r="AZ83">
            <v>227370</v>
          </cell>
          <cell r="BA83">
            <v>530000</v>
          </cell>
          <cell r="BB83">
            <v>604316</v>
          </cell>
          <cell r="BC83">
            <v>1595000</v>
          </cell>
          <cell r="BD83">
            <v>1798439</v>
          </cell>
        </row>
        <row r="84">
          <cell r="A84">
            <v>84</v>
          </cell>
          <cell r="B84">
            <v>4</v>
          </cell>
          <cell r="C84" t="str">
            <v>Потери т/энергии в сетях</v>
          </cell>
          <cell r="D84" t="str">
            <v>тыс.Гкал</v>
          </cell>
          <cell r="E84">
            <v>5000</v>
          </cell>
          <cell r="F84">
            <v>3737</v>
          </cell>
          <cell r="G84">
            <v>4500</v>
          </cell>
          <cell r="H84">
            <v>3525</v>
          </cell>
          <cell r="I84">
            <v>9500</v>
          </cell>
          <cell r="J84">
            <v>7262</v>
          </cell>
          <cell r="K84">
            <v>4500</v>
          </cell>
          <cell r="L84">
            <v>3657</v>
          </cell>
          <cell r="M84">
            <v>14000</v>
          </cell>
          <cell r="N84">
            <v>10919</v>
          </cell>
          <cell r="O84">
            <v>3600</v>
          </cell>
          <cell r="P84">
            <v>3409</v>
          </cell>
          <cell r="Q84">
            <v>17600</v>
          </cell>
          <cell r="R84">
            <v>14328</v>
          </cell>
          <cell r="S84">
            <v>3300</v>
          </cell>
          <cell r="T84">
            <v>3284</v>
          </cell>
          <cell r="U84">
            <v>20900</v>
          </cell>
          <cell r="V84">
            <v>17612</v>
          </cell>
          <cell r="W84">
            <v>3000</v>
          </cell>
          <cell r="X84">
            <v>1487</v>
          </cell>
          <cell r="Y84">
            <v>9900</v>
          </cell>
          <cell r="Z84">
            <v>8180</v>
          </cell>
          <cell r="AA84">
            <v>23900</v>
          </cell>
          <cell r="AB84">
            <v>19099</v>
          </cell>
          <cell r="AC84">
            <v>2800</v>
          </cell>
          <cell r="AD84">
            <v>3195</v>
          </cell>
          <cell r="AE84">
            <v>26700</v>
          </cell>
          <cell r="AF84">
            <v>22294</v>
          </cell>
          <cell r="AG84">
            <v>2700</v>
          </cell>
          <cell r="AH84">
            <v>5527</v>
          </cell>
          <cell r="AI84">
            <v>29400</v>
          </cell>
          <cell r="AJ84">
            <v>27821</v>
          </cell>
          <cell r="AK84">
            <v>3000</v>
          </cell>
          <cell r="AL84">
            <v>2878</v>
          </cell>
          <cell r="AM84">
            <v>8500</v>
          </cell>
          <cell r="AN84">
            <v>11600</v>
          </cell>
          <cell r="AO84">
            <v>32400</v>
          </cell>
          <cell r="AP84">
            <v>30699</v>
          </cell>
          <cell r="AQ84">
            <v>3100</v>
          </cell>
          <cell r="AR84">
            <v>3343</v>
          </cell>
          <cell r="AS84">
            <v>35500</v>
          </cell>
          <cell r="AT84">
            <v>34042</v>
          </cell>
          <cell r="AU84">
            <v>3700</v>
          </cell>
          <cell r="AV84">
            <v>3799</v>
          </cell>
          <cell r="AW84">
            <v>39200</v>
          </cell>
          <cell r="AX84">
            <v>37841</v>
          </cell>
          <cell r="AY84">
            <v>4600</v>
          </cell>
          <cell r="AZ84">
            <v>4073</v>
          </cell>
          <cell r="BA84">
            <v>11400</v>
          </cell>
          <cell r="BB84">
            <v>11215</v>
          </cell>
          <cell r="BC84">
            <v>43800</v>
          </cell>
          <cell r="BD84">
            <v>41914</v>
          </cell>
        </row>
        <row r="85">
          <cell r="A85">
            <v>85</v>
          </cell>
          <cell r="C85" t="str">
            <v>То же %</v>
          </cell>
          <cell r="E85">
            <v>2.1739130434782608</v>
          </cell>
          <cell r="F85">
            <v>1.7285800850182016</v>
          </cell>
          <cell r="G85">
            <v>2.3684210526315792</v>
          </cell>
          <cell r="H85">
            <v>1.4619155448279293</v>
          </cell>
          <cell r="I85">
            <v>2.2619047619047619</v>
          </cell>
          <cell r="J85">
            <v>1.5879784216867734</v>
          </cell>
          <cell r="K85">
            <v>2.5714285714285712</v>
          </cell>
          <cell r="L85">
            <v>1.6149688223136844</v>
          </cell>
          <cell r="M85">
            <v>2.3529411764705883</v>
          </cell>
          <cell r="N85">
            <v>1.5969170243727651</v>
          </cell>
          <cell r="O85">
            <v>2.25</v>
          </cell>
          <cell r="P85">
            <v>1.6999102423456667</v>
          </cell>
          <cell r="Q85">
            <v>2.3311258278145695</v>
          </cell>
          <cell r="R85">
            <v>1.6202737774159075</v>
          </cell>
          <cell r="S85">
            <v>3.1428571428571432</v>
          </cell>
          <cell r="T85">
            <v>2.752355090683563</v>
          </cell>
          <cell r="U85">
            <v>2.4302325581395348</v>
          </cell>
          <cell r="V85">
            <v>1.7548631890244328</v>
          </cell>
          <cell r="W85">
            <v>10</v>
          </cell>
          <cell r="X85">
            <v>6.7257677868741235</v>
          </cell>
          <cell r="Y85">
            <v>3.3559322033898304</v>
          </cell>
          <cell r="Z85">
            <v>2.3920576667202784</v>
          </cell>
          <cell r="AA85">
            <v>2.6853932584269664</v>
          </cell>
          <cell r="AB85">
            <v>1.8620091252973523</v>
          </cell>
          <cell r="AC85">
            <v>5.6000000000000005</v>
          </cell>
          <cell r="AD85">
            <v>5.4696728467978017</v>
          </cell>
          <cell r="AE85">
            <v>2.8404255319148937</v>
          </cell>
          <cell r="AF85">
            <v>2.0563897602969377</v>
          </cell>
          <cell r="AG85">
            <v>5.4</v>
          </cell>
          <cell r="AH85">
            <v>10.165532462755197</v>
          </cell>
          <cell r="AI85">
            <v>2.9696969696969697</v>
          </cell>
          <cell r="AJ85">
            <v>2.4436474914866277</v>
          </cell>
          <cell r="AK85">
            <v>4</v>
          </cell>
          <cell r="AL85">
            <v>5.1743976986695435</v>
          </cell>
          <cell r="AM85">
            <v>4.8571428571428568</v>
          </cell>
          <cell r="AN85">
            <v>6.8882383330463233</v>
          </cell>
          <cell r="AO85">
            <v>3.0422535211267605</v>
          </cell>
          <cell r="AP85">
            <v>2.5708406922904925</v>
          </cell>
          <cell r="AQ85">
            <v>2.0666666666666664</v>
          </cell>
          <cell r="AR85">
            <v>1.9582574262065573</v>
          </cell>
          <cell r="AS85">
            <v>2.9218106995884776</v>
          </cell>
          <cell r="AT85">
            <v>2.4942190856630395</v>
          </cell>
          <cell r="AU85">
            <v>2.1764705882352939</v>
          </cell>
          <cell r="AV85">
            <v>1.8420912269132486</v>
          </cell>
          <cell r="AW85">
            <v>2.8303249097472927</v>
          </cell>
          <cell r="AX85">
            <v>2.4086147712162864</v>
          </cell>
          <cell r="AY85">
            <v>2.1904761904761907</v>
          </cell>
          <cell r="AZ85">
            <v>1.7913533007872633</v>
          </cell>
          <cell r="BA85">
            <v>2.1509433962264151</v>
          </cell>
          <cell r="BB85">
            <v>1.8558171552631404</v>
          </cell>
          <cell r="BC85">
            <v>2.7460815047021945</v>
          </cell>
          <cell r="BD85">
            <v>2.3305766834460329</v>
          </cell>
        </row>
        <row r="86">
          <cell r="A86">
            <v>86</v>
          </cell>
          <cell r="C86" t="str">
            <v>% к предидущему году</v>
          </cell>
          <cell r="D86" t="str">
            <v>%</v>
          </cell>
          <cell r="E86">
            <v>98.039215686274503</v>
          </cell>
          <cell r="F86">
            <v>100</v>
          </cell>
          <cell r="G86">
            <v>97.826086956521735</v>
          </cell>
          <cell r="H86">
            <v>106.65658093797276</v>
          </cell>
          <cell r="I86">
            <v>97.9381443298969</v>
          </cell>
          <cell r="J86">
            <v>103.12411246804885</v>
          </cell>
          <cell r="K86">
            <v>100</v>
          </cell>
          <cell r="L86">
            <v>104.99569336778637</v>
          </cell>
          <cell r="M86">
            <v>98.591549295774655</v>
          </cell>
          <cell r="N86">
            <v>103.7434679334917</v>
          </cell>
          <cell r="O86">
            <v>100</v>
          </cell>
          <cell r="P86">
            <v>103.83795309168444</v>
          </cell>
          <cell r="Q86">
            <v>98.876404494382015</v>
          </cell>
          <cell r="R86">
            <v>103.76593279258401</v>
          </cell>
          <cell r="S86">
            <v>100</v>
          </cell>
          <cell r="T86">
            <v>82.887430590610805</v>
          </cell>
          <cell r="U86">
            <v>99.052132701421797</v>
          </cell>
          <cell r="V86">
            <v>99.110861001688249</v>
          </cell>
          <cell r="W86">
            <v>100</v>
          </cell>
          <cell r="X86">
            <v>84.58475540386803</v>
          </cell>
          <cell r="Y86">
            <v>100</v>
          </cell>
          <cell r="Z86">
            <v>90.858602687992899</v>
          </cell>
          <cell r="AA86">
            <v>99.170124481327804</v>
          </cell>
          <cell r="AB86">
            <v>97.803154444899633</v>
          </cell>
          <cell r="AC86">
            <v>100</v>
          </cell>
          <cell r="AD86">
            <v>68.181818181818173</v>
          </cell>
          <cell r="AE86">
            <v>99.25650557620817</v>
          </cell>
          <cell r="AF86">
            <v>92.070702899149254</v>
          </cell>
          <cell r="AG86">
            <v>100</v>
          </cell>
          <cell r="AH86">
            <v>114.73946439692754</v>
          </cell>
          <cell r="AI86">
            <v>99.324324324324323</v>
          </cell>
          <cell r="AJ86">
            <v>95.832041610692016</v>
          </cell>
          <cell r="AK86">
            <v>107.14285714285714</v>
          </cell>
          <cell r="AL86">
            <v>90.446260213702075</v>
          </cell>
          <cell r="AM86">
            <v>102.40963855421687</v>
          </cell>
          <cell r="AN86">
            <v>91.446590461174608</v>
          </cell>
          <cell r="AO86">
            <v>100</v>
          </cell>
          <cell r="AP86">
            <v>95.300034147704338</v>
          </cell>
          <cell r="AQ86">
            <v>77.5</v>
          </cell>
          <cell r="AR86">
            <v>105.99239061509194</v>
          </cell>
          <cell r="AS86">
            <v>97.527472527472526</v>
          </cell>
          <cell r="AT86">
            <v>96.253569711878299</v>
          </cell>
          <cell r="AU86">
            <v>74</v>
          </cell>
          <cell r="AV86">
            <v>101.82256767622621</v>
          </cell>
          <cell r="AW86">
            <v>94.685990338164245</v>
          </cell>
          <cell r="AX86">
            <v>96.785001790372903</v>
          </cell>
          <cell r="AY86">
            <v>76.666666666666671</v>
          </cell>
          <cell r="AZ86">
            <v>90.130559858375747</v>
          </cell>
          <cell r="BA86">
            <v>76</v>
          </cell>
          <cell r="BB86">
            <v>98.342686776569622</v>
          </cell>
          <cell r="BC86">
            <v>92.405063291139243</v>
          </cell>
          <cell r="BD86">
            <v>96.095559071004416</v>
          </cell>
        </row>
        <row r="87">
          <cell r="A87">
            <v>87</v>
          </cell>
          <cell r="B87">
            <v>5</v>
          </cell>
          <cell r="C87" t="str">
            <v>Полезный отпуск т/энергии</v>
          </cell>
          <cell r="D87" t="str">
            <v>тыс.Гкал</v>
          </cell>
          <cell r="E87">
            <v>225000</v>
          </cell>
          <cell r="F87">
            <v>212452</v>
          </cell>
          <cell r="G87">
            <v>185500</v>
          </cell>
          <cell r="H87">
            <v>237597</v>
          </cell>
          <cell r="I87">
            <v>410500</v>
          </cell>
          <cell r="J87">
            <v>450049</v>
          </cell>
          <cell r="K87">
            <v>170500</v>
          </cell>
          <cell r="L87">
            <v>222787</v>
          </cell>
          <cell r="M87">
            <v>581000</v>
          </cell>
          <cell r="N87">
            <v>672836</v>
          </cell>
          <cell r="O87">
            <v>156400</v>
          </cell>
          <cell r="P87">
            <v>197131</v>
          </cell>
          <cell r="Q87">
            <v>737400</v>
          </cell>
          <cell r="R87">
            <v>869967</v>
          </cell>
          <cell r="S87">
            <v>101700</v>
          </cell>
          <cell r="T87">
            <v>116032</v>
          </cell>
          <cell r="U87">
            <v>839100</v>
          </cell>
          <cell r="V87">
            <v>985999</v>
          </cell>
          <cell r="W87">
            <v>27000</v>
          </cell>
          <cell r="X87">
            <v>20622</v>
          </cell>
          <cell r="Y87">
            <v>285100</v>
          </cell>
          <cell r="Z87">
            <v>333785</v>
          </cell>
          <cell r="AA87">
            <v>866100</v>
          </cell>
          <cell r="AB87">
            <v>1006621</v>
          </cell>
          <cell r="AC87">
            <v>47200</v>
          </cell>
          <cell r="AD87">
            <v>55218</v>
          </cell>
          <cell r="AE87">
            <v>913300</v>
          </cell>
          <cell r="AF87">
            <v>1061839</v>
          </cell>
          <cell r="AG87">
            <v>47300</v>
          </cell>
          <cell r="AH87">
            <v>48843</v>
          </cell>
          <cell r="AI87">
            <v>960600</v>
          </cell>
          <cell r="AJ87">
            <v>1110682</v>
          </cell>
          <cell r="AK87">
            <v>72000</v>
          </cell>
          <cell r="AL87">
            <v>52742</v>
          </cell>
          <cell r="AM87">
            <v>166500</v>
          </cell>
          <cell r="AN87">
            <v>156803</v>
          </cell>
          <cell r="AO87">
            <v>1032600</v>
          </cell>
          <cell r="AP87">
            <v>1163424</v>
          </cell>
          <cell r="AQ87">
            <v>146900</v>
          </cell>
          <cell r="AR87">
            <v>167370</v>
          </cell>
          <cell r="AS87">
            <v>1179500</v>
          </cell>
          <cell r="AT87">
            <v>1330794</v>
          </cell>
          <cell r="AU87">
            <v>166300</v>
          </cell>
          <cell r="AV87">
            <v>202434</v>
          </cell>
          <cell r="AW87">
            <v>1345800</v>
          </cell>
          <cell r="AX87">
            <v>1533228</v>
          </cell>
          <cell r="AY87">
            <v>205400</v>
          </cell>
          <cell r="AZ87">
            <v>223297</v>
          </cell>
          <cell r="BA87">
            <v>518600</v>
          </cell>
          <cell r="BB87">
            <v>593101</v>
          </cell>
          <cell r="BC87">
            <v>1551200</v>
          </cell>
          <cell r="BD87">
            <v>1756525</v>
          </cell>
        </row>
        <row r="88">
          <cell r="A88">
            <v>88</v>
          </cell>
          <cell r="C88" t="str">
            <v>% к предидущему году</v>
          </cell>
          <cell r="D88" t="str">
            <v>%</v>
          </cell>
          <cell r="E88">
            <v>102.31923601637108</v>
          </cell>
          <cell r="F88">
            <v>94.20079722964914</v>
          </cell>
          <cell r="G88">
            <v>98.986125933831374</v>
          </cell>
          <cell r="H88">
            <v>133.19785400747847</v>
          </cell>
          <cell r="I88">
            <v>100.78566167444146</v>
          </cell>
          <cell r="J88">
            <v>111.42308930207226</v>
          </cell>
          <cell r="K88">
            <v>98.270893371757921</v>
          </cell>
          <cell r="L88">
            <v>128.94706379432091</v>
          </cell>
          <cell r="M88">
            <v>100.03443526170798</v>
          </cell>
          <cell r="N88">
            <v>116.67325606397958</v>
          </cell>
          <cell r="O88">
            <v>106.83060109289617</v>
          </cell>
          <cell r="P88">
            <v>124.97289826865898</v>
          </cell>
          <cell r="Q88">
            <v>101.40264026402642</v>
          </cell>
          <cell r="R88">
            <v>118.45584901344321</v>
          </cell>
          <cell r="S88">
            <v>105.17063081695967</v>
          </cell>
          <cell r="T88">
            <v>114.20247632920612</v>
          </cell>
          <cell r="U88">
            <v>101.84488408787473</v>
          </cell>
          <cell r="V88">
            <v>117.93893723273825</v>
          </cell>
          <cell r="W88">
            <v>57.446808510638306</v>
          </cell>
          <cell r="X88">
            <v>103.6333484094678</v>
          </cell>
          <cell r="Y88">
            <v>98.276456394346781</v>
          </cell>
          <cell r="Z88">
            <v>119.53337630711933</v>
          </cell>
          <cell r="AA88">
            <v>99.448846021357213</v>
          </cell>
          <cell r="AB88">
            <v>117.60635290049117</v>
          </cell>
          <cell r="AC88">
            <v>100</v>
          </cell>
          <cell r="AD88">
            <v>125.62964985325233</v>
          </cell>
          <cell r="AE88">
            <v>99.477181134952616</v>
          </cell>
          <cell r="AF88">
            <v>117.99823753690781</v>
          </cell>
          <cell r="AG88">
            <v>100</v>
          </cell>
          <cell r="AH88">
            <v>109.97455699907685</v>
          </cell>
          <cell r="AI88">
            <v>99.502796768178996</v>
          </cell>
          <cell r="AJ88">
            <v>117.62085799913163</v>
          </cell>
          <cell r="AK88">
            <v>99.7229916897507</v>
          </cell>
          <cell r="AL88">
            <v>77.318439030111122</v>
          </cell>
          <cell r="AM88">
            <v>99.880023995200958</v>
          </cell>
          <cell r="AN88">
            <v>100.14241921062717</v>
          </cell>
          <cell r="AO88">
            <v>99.518118735543553</v>
          </cell>
          <cell r="AP88">
            <v>114.90562012594519</v>
          </cell>
          <cell r="AQ88">
            <v>100.61643835616438</v>
          </cell>
          <cell r="AR88">
            <v>108.08873389518551</v>
          </cell>
          <cell r="AS88">
            <v>99.65359918891518</v>
          </cell>
          <cell r="AT88">
            <v>114.00138261993629</v>
          </cell>
          <cell r="AU88">
            <v>92.388888888888886</v>
          </cell>
          <cell r="AV88">
            <v>105.00287879495201</v>
          </cell>
          <cell r="AW88">
            <v>98.694631856849512</v>
          </cell>
          <cell r="AX88">
            <v>112.72591457631505</v>
          </cell>
          <cell r="AY88">
            <v>100.68627450980392</v>
          </cell>
          <cell r="AZ88">
            <v>100.16462566724982</v>
          </cell>
          <cell r="BA88">
            <v>97.84905660377359</v>
          </cell>
          <cell r="BB88">
            <v>103.94995127628101</v>
          </cell>
          <cell r="BC88">
            <v>98.953814748660378</v>
          </cell>
          <cell r="BD88">
            <v>110.95701511242726</v>
          </cell>
        </row>
        <row r="89">
          <cell r="A89">
            <v>89</v>
          </cell>
          <cell r="B89">
            <v>6</v>
          </cell>
          <cell r="C89" t="str">
            <v>Отпуск паром</v>
          </cell>
          <cell r="D89" t="str">
            <v>Гкал</v>
          </cell>
          <cell r="F89">
            <v>214985</v>
          </cell>
          <cell r="H89">
            <v>229943</v>
          </cell>
          <cell r="I89">
            <v>0</v>
          </cell>
          <cell r="J89">
            <v>444928</v>
          </cell>
          <cell r="L89">
            <v>224787</v>
          </cell>
          <cell r="N89">
            <v>669715</v>
          </cell>
          <cell r="P89">
            <v>191031</v>
          </cell>
          <cell r="Q89">
            <v>0</v>
          </cell>
          <cell r="R89">
            <v>860746</v>
          </cell>
          <cell r="T89">
            <v>101348</v>
          </cell>
          <cell r="U89">
            <v>0</v>
          </cell>
          <cell r="V89">
            <v>962094</v>
          </cell>
          <cell r="X89">
            <v>21670</v>
          </cell>
          <cell r="Y89">
            <v>0</v>
          </cell>
          <cell r="Z89">
            <v>314049</v>
          </cell>
          <cell r="AA89">
            <v>0</v>
          </cell>
          <cell r="AB89">
            <v>983764</v>
          </cell>
          <cell r="AD89">
            <v>57527</v>
          </cell>
          <cell r="AE89">
            <v>0</v>
          </cell>
          <cell r="AF89">
            <v>1041291</v>
          </cell>
          <cell r="AH89">
            <v>50365</v>
          </cell>
          <cell r="AI89">
            <v>0</v>
          </cell>
          <cell r="AJ89">
            <v>1091656</v>
          </cell>
          <cell r="AL89">
            <v>54680</v>
          </cell>
          <cell r="AM89">
            <v>0</v>
          </cell>
          <cell r="AN89">
            <v>162572</v>
          </cell>
          <cell r="AO89">
            <v>0</v>
          </cell>
          <cell r="AP89">
            <v>1146336</v>
          </cell>
          <cell r="AR89">
            <v>155592</v>
          </cell>
          <cell r="AS89">
            <v>0</v>
          </cell>
          <cell r="AT89">
            <v>1301928</v>
          </cell>
          <cell r="AV89">
            <v>194965</v>
          </cell>
          <cell r="AW89">
            <v>0</v>
          </cell>
          <cell r="AX89">
            <v>1496893</v>
          </cell>
          <cell r="AZ89">
            <v>213165</v>
          </cell>
          <cell r="BA89">
            <v>0</v>
          </cell>
          <cell r="BB89">
            <v>563722</v>
          </cell>
          <cell r="BC89">
            <v>0</v>
          </cell>
          <cell r="BD89">
            <v>1710058</v>
          </cell>
        </row>
        <row r="90">
          <cell r="A90">
            <v>90</v>
          </cell>
          <cell r="B90">
            <v>7</v>
          </cell>
          <cell r="C90" t="str">
            <v>Хим. обессоленная вода</v>
          </cell>
          <cell r="D90" t="str">
            <v>тн.</v>
          </cell>
          <cell r="E90">
            <v>300</v>
          </cell>
          <cell r="F90">
            <v>137</v>
          </cell>
          <cell r="G90">
            <v>330</v>
          </cell>
          <cell r="H90">
            <v>161</v>
          </cell>
          <cell r="I90">
            <v>630</v>
          </cell>
          <cell r="J90">
            <v>298</v>
          </cell>
          <cell r="K90">
            <v>350</v>
          </cell>
          <cell r="L90">
            <v>159</v>
          </cell>
          <cell r="M90">
            <v>980</v>
          </cell>
          <cell r="N90">
            <v>457</v>
          </cell>
          <cell r="O90">
            <v>330</v>
          </cell>
          <cell r="P90">
            <v>159</v>
          </cell>
          <cell r="Q90">
            <v>1310</v>
          </cell>
          <cell r="R90">
            <v>616</v>
          </cell>
          <cell r="S90">
            <v>330</v>
          </cell>
          <cell r="T90">
            <v>206</v>
          </cell>
          <cell r="U90">
            <v>1640</v>
          </cell>
          <cell r="V90">
            <v>822</v>
          </cell>
          <cell r="W90">
            <v>330</v>
          </cell>
          <cell r="X90">
            <v>51</v>
          </cell>
          <cell r="Y90">
            <v>990</v>
          </cell>
          <cell r="Z90">
            <v>416</v>
          </cell>
          <cell r="AA90">
            <v>1970</v>
          </cell>
          <cell r="AB90">
            <v>873</v>
          </cell>
          <cell r="AC90">
            <v>330</v>
          </cell>
          <cell r="AD90">
            <v>151</v>
          </cell>
          <cell r="AE90">
            <v>2300</v>
          </cell>
          <cell r="AF90">
            <v>1024</v>
          </cell>
          <cell r="AG90">
            <v>330</v>
          </cell>
          <cell r="AH90">
            <v>99</v>
          </cell>
          <cell r="AI90">
            <v>2630</v>
          </cell>
          <cell r="AJ90">
            <v>1123</v>
          </cell>
          <cell r="AK90">
            <v>330</v>
          </cell>
          <cell r="AL90">
            <v>128</v>
          </cell>
          <cell r="AM90">
            <v>990</v>
          </cell>
          <cell r="AN90">
            <v>378</v>
          </cell>
          <cell r="AO90">
            <v>2960</v>
          </cell>
          <cell r="AP90">
            <v>1251</v>
          </cell>
          <cell r="AQ90">
            <v>330</v>
          </cell>
          <cell r="AR90">
            <v>96</v>
          </cell>
          <cell r="AS90">
            <v>3290</v>
          </cell>
          <cell r="AT90">
            <v>1347</v>
          </cell>
          <cell r="AU90">
            <v>350</v>
          </cell>
          <cell r="AV90">
            <v>100</v>
          </cell>
          <cell r="AW90">
            <v>3640</v>
          </cell>
          <cell r="AX90">
            <v>1447</v>
          </cell>
          <cell r="AY90">
            <v>360</v>
          </cell>
          <cell r="AZ90">
            <v>127</v>
          </cell>
          <cell r="BA90">
            <v>1040</v>
          </cell>
          <cell r="BB90">
            <v>323</v>
          </cell>
          <cell r="BC90">
            <v>4000</v>
          </cell>
          <cell r="BD90">
            <v>1574</v>
          </cell>
        </row>
        <row r="91">
          <cell r="A91">
            <v>91</v>
          </cell>
          <cell r="B91">
            <v>8</v>
          </cell>
          <cell r="C91" t="str">
            <v>Подпиточная вода</v>
          </cell>
          <cell r="D91" t="str">
            <v>тн.</v>
          </cell>
          <cell r="E91">
            <v>735340</v>
          </cell>
          <cell r="F91">
            <v>712258</v>
          </cell>
          <cell r="G91">
            <v>732760</v>
          </cell>
          <cell r="H91">
            <v>685227</v>
          </cell>
          <cell r="I91">
            <v>1468100</v>
          </cell>
          <cell r="J91">
            <v>1397485</v>
          </cell>
          <cell r="K91">
            <v>749670</v>
          </cell>
          <cell r="L91">
            <v>726487</v>
          </cell>
          <cell r="M91">
            <v>2217770</v>
          </cell>
          <cell r="N91">
            <v>2123972</v>
          </cell>
          <cell r="O91">
            <v>738000</v>
          </cell>
          <cell r="P91">
            <v>716223</v>
          </cell>
          <cell r="Q91">
            <v>2955770</v>
          </cell>
          <cell r="R91">
            <v>2840195</v>
          </cell>
          <cell r="S91">
            <v>799000</v>
          </cell>
          <cell r="T91">
            <v>762812</v>
          </cell>
          <cell r="U91">
            <v>3754770</v>
          </cell>
          <cell r="V91">
            <v>3603007</v>
          </cell>
          <cell r="W91">
            <v>395500</v>
          </cell>
          <cell r="X91">
            <v>269474</v>
          </cell>
          <cell r="Y91">
            <v>1932500</v>
          </cell>
          <cell r="Z91">
            <v>1748509</v>
          </cell>
          <cell r="AA91">
            <v>4150270</v>
          </cell>
          <cell r="AB91">
            <v>3872481</v>
          </cell>
          <cell r="AC91">
            <v>685000</v>
          </cell>
          <cell r="AD91">
            <v>572770</v>
          </cell>
          <cell r="AE91">
            <v>4835270</v>
          </cell>
          <cell r="AF91">
            <v>4445251</v>
          </cell>
          <cell r="AG91">
            <v>700480</v>
          </cell>
          <cell r="AH91">
            <v>578082</v>
          </cell>
          <cell r="AI91">
            <v>5535750</v>
          </cell>
          <cell r="AJ91">
            <v>5023333</v>
          </cell>
          <cell r="AK91">
            <v>810600</v>
          </cell>
          <cell r="AL91">
            <v>688771</v>
          </cell>
          <cell r="AM91">
            <v>2196080</v>
          </cell>
          <cell r="AN91">
            <v>1839623</v>
          </cell>
          <cell r="AO91">
            <v>6346350</v>
          </cell>
          <cell r="AP91">
            <v>5712104</v>
          </cell>
          <cell r="AQ91">
            <v>909520</v>
          </cell>
          <cell r="AR91">
            <v>807437</v>
          </cell>
          <cell r="AS91">
            <v>7255870</v>
          </cell>
          <cell r="AT91">
            <v>6519541</v>
          </cell>
          <cell r="AU91">
            <v>891480</v>
          </cell>
          <cell r="AV91">
            <v>769249</v>
          </cell>
          <cell r="AW91">
            <v>8147350</v>
          </cell>
          <cell r="AX91">
            <v>7288790</v>
          </cell>
          <cell r="AY91">
            <v>890650</v>
          </cell>
          <cell r="AZ91">
            <v>839792</v>
          </cell>
          <cell r="BA91">
            <v>2691650</v>
          </cell>
          <cell r="BB91">
            <v>2416478</v>
          </cell>
          <cell r="BC91">
            <v>9038000</v>
          </cell>
          <cell r="BD91">
            <v>8128582</v>
          </cell>
        </row>
        <row r="92">
          <cell r="A92">
            <v>92</v>
          </cell>
          <cell r="B92" t="str">
            <v>IV</v>
          </cell>
          <cell r="C92" t="str">
            <v>Расход условного топлива</v>
          </cell>
        </row>
        <row r="93">
          <cell r="A93">
            <v>93</v>
          </cell>
          <cell r="B93">
            <v>1</v>
          </cell>
          <cell r="C93" t="str">
            <v>Всего условного топлива</v>
          </cell>
          <cell r="D93" t="str">
            <v>т.у.т.</v>
          </cell>
          <cell r="E93">
            <v>55800</v>
          </cell>
          <cell r="F93">
            <v>56000</v>
          </cell>
          <cell r="G93">
            <v>46000</v>
          </cell>
          <cell r="H93">
            <v>58625</v>
          </cell>
          <cell r="I93">
            <v>101800</v>
          </cell>
          <cell r="J93">
            <v>114625</v>
          </cell>
          <cell r="K93">
            <v>45000</v>
          </cell>
          <cell r="L93">
            <v>61578</v>
          </cell>
          <cell r="M93">
            <v>146800</v>
          </cell>
          <cell r="N93">
            <v>176203</v>
          </cell>
          <cell r="O93">
            <v>40400</v>
          </cell>
          <cell r="P93">
            <v>54835</v>
          </cell>
          <cell r="Q93">
            <v>187200</v>
          </cell>
          <cell r="R93">
            <v>231038</v>
          </cell>
          <cell r="S93">
            <v>26800</v>
          </cell>
          <cell r="T93">
            <v>32316</v>
          </cell>
          <cell r="U93">
            <v>214000</v>
          </cell>
          <cell r="V93">
            <v>263354</v>
          </cell>
          <cell r="W93">
            <v>8800</v>
          </cell>
          <cell r="X93">
            <v>5812</v>
          </cell>
          <cell r="Y93">
            <v>76000</v>
          </cell>
          <cell r="Z93">
            <v>92963</v>
          </cell>
          <cell r="AA93">
            <v>222800</v>
          </cell>
          <cell r="AB93">
            <v>269166</v>
          </cell>
          <cell r="AC93">
            <v>15400</v>
          </cell>
          <cell r="AD93">
            <v>15046</v>
          </cell>
          <cell r="AE93">
            <v>238200</v>
          </cell>
          <cell r="AF93">
            <v>284212</v>
          </cell>
          <cell r="AG93">
            <v>15400</v>
          </cell>
          <cell r="AH93">
            <v>14743</v>
          </cell>
          <cell r="AI93">
            <v>253600</v>
          </cell>
          <cell r="AJ93">
            <v>298955</v>
          </cell>
          <cell r="AK93">
            <v>21153</v>
          </cell>
          <cell r="AL93">
            <v>14350</v>
          </cell>
          <cell r="AM93">
            <v>51953</v>
          </cell>
          <cell r="AN93">
            <v>44139</v>
          </cell>
          <cell r="AO93">
            <v>274753</v>
          </cell>
          <cell r="AP93">
            <v>313305</v>
          </cell>
          <cell r="AQ93">
            <v>35100</v>
          </cell>
          <cell r="AR93">
            <v>41324</v>
          </cell>
          <cell r="AS93">
            <v>309853</v>
          </cell>
          <cell r="AT93">
            <v>354629</v>
          </cell>
          <cell r="AU93">
            <v>42300</v>
          </cell>
          <cell r="AV93">
            <v>49937</v>
          </cell>
          <cell r="AW93">
            <v>352153</v>
          </cell>
          <cell r="AX93">
            <v>404566</v>
          </cell>
          <cell r="AY93">
            <v>51800</v>
          </cell>
          <cell r="AZ93">
            <v>55082</v>
          </cell>
          <cell r="BA93">
            <v>129200</v>
          </cell>
          <cell r="BB93">
            <v>146343</v>
          </cell>
          <cell r="BC93">
            <v>403953</v>
          </cell>
          <cell r="BD93">
            <v>459648</v>
          </cell>
        </row>
        <row r="94">
          <cell r="A94">
            <v>94</v>
          </cell>
          <cell r="C94" t="str">
            <v>% к предидущему году</v>
          </cell>
          <cell r="D94" t="str">
            <v>%</v>
          </cell>
          <cell r="E94">
            <v>97.552447552447546</v>
          </cell>
          <cell r="F94">
            <v>101.36296993501909</v>
          </cell>
          <cell r="G94">
            <v>93.877551020408163</v>
          </cell>
          <cell r="H94">
            <v>130.90905030926913</v>
          </cell>
          <cell r="I94">
            <v>95.856873822975516</v>
          </cell>
          <cell r="J94">
            <v>114.59062281315606</v>
          </cell>
          <cell r="K94">
            <v>99.77827050997783</v>
          </cell>
          <cell r="L94">
            <v>134.67325693290175</v>
          </cell>
          <cell r="M94">
            <v>97.025776602775935</v>
          </cell>
          <cell r="N94">
            <v>120.89067881498966</v>
          </cell>
          <cell r="O94">
            <v>107.16180371352786</v>
          </cell>
          <cell r="P94">
            <v>135.28149208072236</v>
          </cell>
          <cell r="Q94">
            <v>99.047619047619051</v>
          </cell>
          <cell r="R94">
            <v>124.02194451601819</v>
          </cell>
          <cell r="S94">
            <v>98.892988929889299</v>
          </cell>
          <cell r="T94">
            <v>119.94655185212679</v>
          </cell>
          <cell r="U94">
            <v>99.028227672373902</v>
          </cell>
          <cell r="V94">
            <v>123.50701120855415</v>
          </cell>
          <cell r="W94">
            <v>56.410256410256409</v>
          </cell>
          <cell r="X94">
            <v>66.850701633310322</v>
          </cell>
          <cell r="Y94">
            <v>94.527363184079604</v>
          </cell>
          <cell r="Z94">
            <v>122.04673756071944</v>
          </cell>
          <cell r="AA94">
            <v>96.15882606819163</v>
          </cell>
          <cell r="AB94">
            <v>121.28746778176314</v>
          </cell>
          <cell r="AC94">
            <v>100</v>
          </cell>
          <cell r="AD94">
            <v>111.13080729743703</v>
          </cell>
          <cell r="AE94">
            <v>96.398219344394988</v>
          </cell>
          <cell r="AF94">
            <v>120.70346508793313</v>
          </cell>
          <cell r="AG94">
            <v>100</v>
          </cell>
          <cell r="AH94">
            <v>103.75087966220971</v>
          </cell>
          <cell r="AI94">
            <v>96.609523809523807</v>
          </cell>
          <cell r="AJ94">
            <v>119.73861811249114</v>
          </cell>
          <cell r="AK94">
            <v>87.77178423236515</v>
          </cell>
          <cell r="AL94">
            <v>82.880905625505378</v>
          </cell>
          <cell r="AM94">
            <v>94.632058287795999</v>
          </cell>
          <cell r="AN94">
            <v>97.949537314426465</v>
          </cell>
          <cell r="AO94">
            <v>95.866364270760641</v>
          </cell>
          <cell r="AP94">
            <v>117.34841022222055</v>
          </cell>
          <cell r="AQ94">
            <v>102.03488372093024</v>
          </cell>
          <cell r="AR94">
            <v>108.18650679372726</v>
          </cell>
          <cell r="AS94">
            <v>96.527414330218065</v>
          </cell>
          <cell r="AT94">
            <v>116.20170126874278</v>
          </cell>
          <cell r="AU94">
            <v>106.01503759398496</v>
          </cell>
          <cell r="AV94">
            <v>106.53453940350728</v>
          </cell>
          <cell r="AW94">
            <v>97.576336935439173</v>
          </cell>
          <cell r="AX94">
            <v>114.91458793721489</v>
          </cell>
          <cell r="AY94">
            <v>117.46031746031747</v>
          </cell>
          <cell r="AZ94">
            <v>99.627405585298803</v>
          </cell>
          <cell r="BA94">
            <v>109.12162162162163</v>
          </cell>
          <cell r="BB94">
            <v>104.26335325843017</v>
          </cell>
          <cell r="BC94">
            <v>99.741481481481486</v>
          </cell>
          <cell r="BD94">
            <v>112.83969892916588</v>
          </cell>
        </row>
        <row r="95">
          <cell r="A95">
            <v>95</v>
          </cell>
          <cell r="B95" t="str">
            <v>1.1</v>
          </cell>
          <cell r="C95" t="str">
            <v>в т.ч. на э/энергию</v>
          </cell>
          <cell r="D95" t="str">
            <v>т.у.т.</v>
          </cell>
          <cell r="E95">
            <v>28200</v>
          </cell>
          <cell r="F95">
            <v>29214</v>
          </cell>
          <cell r="G95">
            <v>22800</v>
          </cell>
          <cell r="H95">
            <v>28731</v>
          </cell>
          <cell r="I95">
            <v>51000</v>
          </cell>
          <cell r="J95">
            <v>57945</v>
          </cell>
          <cell r="K95">
            <v>23100</v>
          </cell>
          <cell r="L95">
            <v>33138</v>
          </cell>
          <cell r="M95">
            <v>74100</v>
          </cell>
          <cell r="N95">
            <v>91083</v>
          </cell>
          <cell r="O95">
            <v>19900</v>
          </cell>
          <cell r="P95">
            <v>29437</v>
          </cell>
          <cell r="Q95">
            <v>94000</v>
          </cell>
          <cell r="R95">
            <v>120520</v>
          </cell>
          <cell r="S95">
            <v>12800</v>
          </cell>
          <cell r="T95">
            <v>16523</v>
          </cell>
          <cell r="U95">
            <v>106800</v>
          </cell>
          <cell r="V95">
            <v>137043</v>
          </cell>
          <cell r="W95">
            <v>4700</v>
          </cell>
          <cell r="X95">
            <v>2610</v>
          </cell>
          <cell r="Y95">
            <v>37400</v>
          </cell>
          <cell r="Z95">
            <v>48570</v>
          </cell>
          <cell r="AA95">
            <v>111500</v>
          </cell>
          <cell r="AB95">
            <v>139653</v>
          </cell>
          <cell r="AC95">
            <v>7800</v>
          </cell>
          <cell r="AD95">
            <v>6842</v>
          </cell>
          <cell r="AE95">
            <v>119300</v>
          </cell>
          <cell r="AF95">
            <v>146495</v>
          </cell>
          <cell r="AG95">
            <v>7800</v>
          </cell>
          <cell r="AH95">
            <v>6768</v>
          </cell>
          <cell r="AI95">
            <v>127100</v>
          </cell>
          <cell r="AJ95">
            <v>153263</v>
          </cell>
          <cell r="AK95">
            <v>10668</v>
          </cell>
          <cell r="AL95">
            <v>6659</v>
          </cell>
          <cell r="AM95">
            <v>26268</v>
          </cell>
          <cell r="AN95">
            <v>20269</v>
          </cell>
          <cell r="AO95">
            <v>137768</v>
          </cell>
          <cell r="AP95">
            <v>159922</v>
          </cell>
          <cell r="AQ95">
            <v>15900</v>
          </cell>
          <cell r="AR95">
            <v>19848</v>
          </cell>
          <cell r="AS95">
            <v>153668</v>
          </cell>
          <cell r="AT95">
            <v>179770</v>
          </cell>
          <cell r="AU95">
            <v>20500</v>
          </cell>
          <cell r="AV95">
            <v>24549</v>
          </cell>
          <cell r="AW95">
            <v>174168</v>
          </cell>
          <cell r="AX95">
            <v>204319</v>
          </cell>
          <cell r="AY95">
            <v>25100</v>
          </cell>
          <cell r="AZ95">
            <v>27434</v>
          </cell>
          <cell r="BA95">
            <v>61500</v>
          </cell>
          <cell r="BB95">
            <v>71831</v>
          </cell>
          <cell r="BC95">
            <v>199268</v>
          </cell>
          <cell r="BD95">
            <v>231753</v>
          </cell>
        </row>
        <row r="96">
          <cell r="A96">
            <v>96</v>
          </cell>
          <cell r="B96" t="str">
            <v>1.2</v>
          </cell>
          <cell r="C96" t="str">
            <v>на т/энергию</v>
          </cell>
          <cell r="D96" t="str">
            <v>-//-</v>
          </cell>
          <cell r="E96">
            <v>27600</v>
          </cell>
          <cell r="F96">
            <v>26786</v>
          </cell>
          <cell r="G96">
            <v>23200</v>
          </cell>
          <cell r="H96">
            <v>29894</v>
          </cell>
          <cell r="I96">
            <v>50800</v>
          </cell>
          <cell r="J96">
            <v>56680</v>
          </cell>
          <cell r="K96">
            <v>21900</v>
          </cell>
          <cell r="L96">
            <v>28440</v>
          </cell>
          <cell r="M96">
            <v>72700</v>
          </cell>
          <cell r="N96">
            <v>85120</v>
          </cell>
          <cell r="O96">
            <v>20500</v>
          </cell>
          <cell r="P96">
            <v>25398</v>
          </cell>
          <cell r="Q96">
            <v>93200</v>
          </cell>
          <cell r="R96">
            <v>110518</v>
          </cell>
          <cell r="S96">
            <v>14000</v>
          </cell>
          <cell r="T96">
            <v>15793</v>
          </cell>
          <cell r="U96">
            <v>107200</v>
          </cell>
          <cell r="V96">
            <v>126311</v>
          </cell>
          <cell r="W96">
            <v>4100</v>
          </cell>
          <cell r="X96">
            <v>3202</v>
          </cell>
          <cell r="Y96">
            <v>38600</v>
          </cell>
          <cell r="Z96">
            <v>44393</v>
          </cell>
          <cell r="AA96">
            <v>111300</v>
          </cell>
          <cell r="AB96">
            <v>129513</v>
          </cell>
          <cell r="AC96">
            <v>7600</v>
          </cell>
          <cell r="AD96">
            <v>8204</v>
          </cell>
          <cell r="AE96">
            <v>118900</v>
          </cell>
          <cell r="AF96">
            <v>137717</v>
          </cell>
          <cell r="AG96">
            <v>7600</v>
          </cell>
          <cell r="AH96">
            <v>7975</v>
          </cell>
          <cell r="AI96">
            <v>126500</v>
          </cell>
          <cell r="AJ96">
            <v>145692</v>
          </cell>
          <cell r="AK96">
            <v>10485</v>
          </cell>
          <cell r="AL96">
            <v>7691</v>
          </cell>
          <cell r="AM96">
            <v>25685</v>
          </cell>
          <cell r="AN96">
            <v>23870</v>
          </cell>
          <cell r="AO96">
            <v>136985</v>
          </cell>
          <cell r="AP96">
            <v>153383</v>
          </cell>
          <cell r="AQ96">
            <v>19200</v>
          </cell>
          <cell r="AR96">
            <v>21476</v>
          </cell>
          <cell r="AS96">
            <v>156185</v>
          </cell>
          <cell r="AT96">
            <v>174859</v>
          </cell>
          <cell r="AU96">
            <v>21800</v>
          </cell>
          <cell r="AV96">
            <v>25388</v>
          </cell>
          <cell r="AW96">
            <v>177985</v>
          </cell>
          <cell r="AX96">
            <v>200247</v>
          </cell>
          <cell r="AY96">
            <v>26700</v>
          </cell>
          <cell r="AZ96">
            <v>27648</v>
          </cell>
          <cell r="BA96">
            <v>67700</v>
          </cell>
          <cell r="BB96">
            <v>74512</v>
          </cell>
          <cell r="BC96">
            <v>204685</v>
          </cell>
          <cell r="BD96">
            <v>227895</v>
          </cell>
        </row>
        <row r="97">
          <cell r="A97">
            <v>97</v>
          </cell>
          <cell r="B97">
            <v>2</v>
          </cell>
          <cell r="C97" t="str">
            <v>Из них: мазут всего</v>
          </cell>
          <cell r="D97" t="str">
            <v>т.у.т.</v>
          </cell>
          <cell r="E97">
            <v>19530</v>
          </cell>
          <cell r="F97">
            <v>6865</v>
          </cell>
          <cell r="G97">
            <v>16100</v>
          </cell>
          <cell r="H97">
            <v>9450</v>
          </cell>
          <cell r="I97">
            <v>35630</v>
          </cell>
          <cell r="J97">
            <v>16315</v>
          </cell>
          <cell r="K97">
            <v>15750</v>
          </cell>
          <cell r="L97">
            <v>0</v>
          </cell>
          <cell r="M97">
            <v>51380</v>
          </cell>
          <cell r="N97">
            <v>16315</v>
          </cell>
          <cell r="O97">
            <v>10100</v>
          </cell>
          <cell r="P97">
            <v>0</v>
          </cell>
          <cell r="Q97">
            <v>61480</v>
          </cell>
          <cell r="R97">
            <v>16315</v>
          </cell>
          <cell r="S97">
            <v>0</v>
          </cell>
          <cell r="T97">
            <v>0</v>
          </cell>
          <cell r="U97">
            <v>61480</v>
          </cell>
          <cell r="V97">
            <v>16315</v>
          </cell>
          <cell r="W97">
            <v>0</v>
          </cell>
          <cell r="X97">
            <v>0</v>
          </cell>
          <cell r="Y97">
            <v>10100</v>
          </cell>
          <cell r="Z97">
            <v>0</v>
          </cell>
          <cell r="AA97">
            <v>61480</v>
          </cell>
          <cell r="AB97">
            <v>16315</v>
          </cell>
          <cell r="AC97">
            <v>0</v>
          </cell>
          <cell r="AD97">
            <v>0</v>
          </cell>
          <cell r="AE97">
            <v>61480</v>
          </cell>
          <cell r="AF97">
            <v>16315</v>
          </cell>
          <cell r="AG97">
            <v>0</v>
          </cell>
          <cell r="AH97">
            <v>0</v>
          </cell>
          <cell r="AI97">
            <v>61480</v>
          </cell>
          <cell r="AJ97">
            <v>16315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61480</v>
          </cell>
          <cell r="AP97">
            <v>16315</v>
          </cell>
          <cell r="AQ97">
            <v>10530</v>
          </cell>
          <cell r="AR97">
            <v>0</v>
          </cell>
          <cell r="AS97">
            <v>72010</v>
          </cell>
          <cell r="AT97">
            <v>16315</v>
          </cell>
          <cell r="AU97">
            <v>14805</v>
          </cell>
          <cell r="AV97">
            <v>703</v>
          </cell>
          <cell r="AW97">
            <v>86815</v>
          </cell>
          <cell r="AX97">
            <v>17018</v>
          </cell>
          <cell r="AY97">
            <v>18130</v>
          </cell>
          <cell r="AZ97">
            <v>0</v>
          </cell>
          <cell r="BA97">
            <v>43465</v>
          </cell>
          <cell r="BB97">
            <v>703</v>
          </cell>
          <cell r="BC97">
            <v>104945</v>
          </cell>
          <cell r="BD97">
            <v>17018</v>
          </cell>
        </row>
        <row r="98">
          <cell r="A98">
            <v>98</v>
          </cell>
          <cell r="C98" t="str">
            <v>% к предидущему году</v>
          </cell>
          <cell r="D98" t="str">
            <v>%</v>
          </cell>
          <cell r="E98">
            <v>38.444881889763785</v>
          </cell>
          <cell r="F98">
            <v>33.055662557781204</v>
          </cell>
          <cell r="G98">
            <v>37.182448036951499</v>
          </cell>
          <cell r="H98">
            <v>54.151624548736464</v>
          </cell>
          <cell r="I98">
            <v>37.863974495217853</v>
          </cell>
          <cell r="J98">
            <v>42.688191737094115</v>
          </cell>
          <cell r="K98">
            <v>50.480769230769226</v>
          </cell>
          <cell r="L98">
            <v>0</v>
          </cell>
          <cell r="M98">
            <v>41.005586592178773</v>
          </cell>
          <cell r="N98">
            <v>27.00041373603641</v>
          </cell>
          <cell r="O98">
            <v>33.443708609271525</v>
          </cell>
          <cell r="P98">
            <v>0</v>
          </cell>
          <cell r="Q98">
            <v>39.536977491961416</v>
          </cell>
          <cell r="R98">
            <v>21.396160100718671</v>
          </cell>
          <cell r="S98">
            <v>0</v>
          </cell>
          <cell r="T98">
            <v>0</v>
          </cell>
          <cell r="U98">
            <v>34.695259593679459</v>
          </cell>
          <cell r="V98">
            <v>19.480597014925376</v>
          </cell>
          <cell r="W98">
            <v>0</v>
          </cell>
          <cell r="X98">
            <v>0</v>
          </cell>
          <cell r="Y98">
            <v>15.707620528771384</v>
          </cell>
          <cell r="Z98">
            <v>0</v>
          </cell>
          <cell r="AA98">
            <v>32.426160337552744</v>
          </cell>
          <cell r="AB98">
            <v>18.920329351733738</v>
          </cell>
          <cell r="AC98">
            <v>0</v>
          </cell>
          <cell r="AD98">
            <v>0</v>
          </cell>
          <cell r="AE98">
            <v>32.426160337552744</v>
          </cell>
          <cell r="AF98">
            <v>18.32219664214723</v>
          </cell>
          <cell r="AG98">
            <v>0</v>
          </cell>
          <cell r="AH98">
            <v>0</v>
          </cell>
          <cell r="AI98">
            <v>32.426160337552744</v>
          </cell>
          <cell r="AJ98">
            <v>17.698299054065782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29.94641987335606</v>
          </cell>
          <cell r="AP98">
            <v>16.757051005525771</v>
          </cell>
          <cell r="AQ98">
            <v>102.03488372093024</v>
          </cell>
          <cell r="AR98">
            <v>0</v>
          </cell>
          <cell r="AS98">
            <v>33.396716445598742</v>
          </cell>
          <cell r="AT98">
            <v>14.399442203648624</v>
          </cell>
          <cell r="AU98">
            <v>106.01503759398496</v>
          </cell>
          <cell r="AV98">
            <v>8.2502053749559909</v>
          </cell>
          <cell r="AW98">
            <v>37.813881568917829</v>
          </cell>
          <cell r="AX98">
            <v>13.969332807985291</v>
          </cell>
          <cell r="AY98">
            <v>117.46031746031747</v>
          </cell>
          <cell r="AZ98">
            <v>0</v>
          </cell>
          <cell r="BA98">
            <v>109.42849949647533</v>
          </cell>
          <cell r="BB98">
            <v>2.3127282297595158</v>
          </cell>
          <cell r="BC98">
            <v>42.83119745326912</v>
          </cell>
          <cell r="BD98">
            <v>13.320392301129472</v>
          </cell>
        </row>
        <row r="99">
          <cell r="A99">
            <v>99</v>
          </cell>
          <cell r="B99" t="str">
            <v>2.1</v>
          </cell>
          <cell r="C99" t="str">
            <v>на электроэнергию</v>
          </cell>
          <cell r="D99" t="str">
            <v>т.у.т.</v>
          </cell>
          <cell r="E99">
            <v>9870</v>
          </cell>
          <cell r="F99">
            <v>3581</v>
          </cell>
          <cell r="G99">
            <v>7980</v>
          </cell>
          <cell r="H99">
            <v>4631</v>
          </cell>
          <cell r="I99">
            <v>17850</v>
          </cell>
          <cell r="J99">
            <v>8212</v>
          </cell>
          <cell r="K99">
            <v>8085</v>
          </cell>
          <cell r="L99">
            <v>0</v>
          </cell>
          <cell r="M99">
            <v>25935</v>
          </cell>
          <cell r="N99">
            <v>8212</v>
          </cell>
          <cell r="O99">
            <v>4975</v>
          </cell>
          <cell r="P99">
            <v>0</v>
          </cell>
          <cell r="Q99">
            <v>30910</v>
          </cell>
          <cell r="R99">
            <v>8212</v>
          </cell>
          <cell r="S99">
            <v>0</v>
          </cell>
          <cell r="T99">
            <v>0</v>
          </cell>
          <cell r="U99">
            <v>30910</v>
          </cell>
          <cell r="V99">
            <v>8212</v>
          </cell>
          <cell r="W99">
            <v>0</v>
          </cell>
          <cell r="X99">
            <v>0</v>
          </cell>
          <cell r="Y99">
            <v>4975</v>
          </cell>
          <cell r="Z99">
            <v>0</v>
          </cell>
          <cell r="AA99">
            <v>30910</v>
          </cell>
          <cell r="AB99">
            <v>8212</v>
          </cell>
          <cell r="AC99">
            <v>0</v>
          </cell>
          <cell r="AD99">
            <v>0</v>
          </cell>
          <cell r="AE99">
            <v>30910</v>
          </cell>
          <cell r="AF99">
            <v>8212</v>
          </cell>
          <cell r="AG99">
            <v>0</v>
          </cell>
          <cell r="AH99">
            <v>0</v>
          </cell>
          <cell r="AI99">
            <v>30910</v>
          </cell>
          <cell r="AJ99">
            <v>8212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30910</v>
          </cell>
          <cell r="AP99">
            <v>8212</v>
          </cell>
          <cell r="AQ99">
            <v>4770</v>
          </cell>
          <cell r="AR99">
            <v>0</v>
          </cell>
          <cell r="AS99">
            <v>35680</v>
          </cell>
          <cell r="AT99">
            <v>8212</v>
          </cell>
          <cell r="AU99">
            <v>7175</v>
          </cell>
          <cell r="AV99">
            <v>0</v>
          </cell>
          <cell r="AW99">
            <v>42855</v>
          </cell>
          <cell r="AX99">
            <v>8212</v>
          </cell>
          <cell r="AY99">
            <v>8785</v>
          </cell>
          <cell r="AZ99">
            <v>0</v>
          </cell>
          <cell r="BA99">
            <v>20730</v>
          </cell>
          <cell r="BB99">
            <v>0</v>
          </cell>
          <cell r="BC99">
            <v>51640</v>
          </cell>
          <cell r="BD99">
            <v>8212</v>
          </cell>
        </row>
        <row r="100">
          <cell r="A100">
            <v>100</v>
          </cell>
          <cell r="B100" t="str">
            <v>2.2</v>
          </cell>
          <cell r="C100" t="str">
            <v>на теплоэнергию</v>
          </cell>
          <cell r="D100" t="str">
            <v>-//-</v>
          </cell>
          <cell r="E100">
            <v>9660</v>
          </cell>
          <cell r="F100">
            <v>3284</v>
          </cell>
          <cell r="G100">
            <v>8120</v>
          </cell>
          <cell r="H100">
            <v>4819</v>
          </cell>
          <cell r="I100">
            <v>17780</v>
          </cell>
          <cell r="J100">
            <v>8103</v>
          </cell>
          <cell r="K100">
            <v>7665</v>
          </cell>
          <cell r="L100">
            <v>0</v>
          </cell>
          <cell r="M100">
            <v>25445</v>
          </cell>
          <cell r="N100">
            <v>8103</v>
          </cell>
          <cell r="O100">
            <v>5125</v>
          </cell>
          <cell r="P100">
            <v>0</v>
          </cell>
          <cell r="Q100">
            <v>30570</v>
          </cell>
          <cell r="R100">
            <v>8103</v>
          </cell>
          <cell r="S100">
            <v>0</v>
          </cell>
          <cell r="T100">
            <v>0</v>
          </cell>
          <cell r="U100">
            <v>30570</v>
          </cell>
          <cell r="V100">
            <v>8103</v>
          </cell>
          <cell r="W100">
            <v>0</v>
          </cell>
          <cell r="X100">
            <v>0</v>
          </cell>
          <cell r="Y100">
            <v>5125</v>
          </cell>
          <cell r="Z100">
            <v>0</v>
          </cell>
          <cell r="AA100">
            <v>30570</v>
          </cell>
          <cell r="AB100">
            <v>8103</v>
          </cell>
          <cell r="AC100">
            <v>0</v>
          </cell>
          <cell r="AD100">
            <v>0</v>
          </cell>
          <cell r="AE100">
            <v>30570</v>
          </cell>
          <cell r="AF100">
            <v>8103</v>
          </cell>
          <cell r="AG100">
            <v>0</v>
          </cell>
          <cell r="AH100">
            <v>0</v>
          </cell>
          <cell r="AI100">
            <v>30570</v>
          </cell>
          <cell r="AJ100">
            <v>8103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30570</v>
          </cell>
          <cell r="AP100">
            <v>8103</v>
          </cell>
          <cell r="AQ100">
            <v>5760</v>
          </cell>
          <cell r="AR100">
            <v>0</v>
          </cell>
          <cell r="AS100">
            <v>36330</v>
          </cell>
          <cell r="AT100">
            <v>8103</v>
          </cell>
          <cell r="AU100">
            <v>7630</v>
          </cell>
          <cell r="AV100">
            <v>703</v>
          </cell>
          <cell r="AW100">
            <v>43960</v>
          </cell>
          <cell r="AX100">
            <v>8806</v>
          </cell>
          <cell r="AY100">
            <v>9345</v>
          </cell>
          <cell r="AZ100">
            <v>0</v>
          </cell>
          <cell r="BA100">
            <v>22735</v>
          </cell>
          <cell r="BB100">
            <v>703</v>
          </cell>
          <cell r="BC100">
            <v>53305</v>
          </cell>
          <cell r="BD100">
            <v>8806</v>
          </cell>
        </row>
        <row r="101">
          <cell r="A101">
            <v>101</v>
          </cell>
          <cell r="B101">
            <v>3</v>
          </cell>
          <cell r="C101" t="str">
            <v>газ всего</v>
          </cell>
          <cell r="D101" t="str">
            <v>т.у.т.</v>
          </cell>
          <cell r="E101">
            <v>36270</v>
          </cell>
          <cell r="F101">
            <v>49135</v>
          </cell>
          <cell r="G101">
            <v>29900</v>
          </cell>
          <cell r="H101">
            <v>49175</v>
          </cell>
          <cell r="I101">
            <v>66170</v>
          </cell>
          <cell r="J101">
            <v>98310</v>
          </cell>
          <cell r="K101">
            <v>29250</v>
          </cell>
          <cell r="L101">
            <v>61578</v>
          </cell>
          <cell r="M101">
            <v>95420</v>
          </cell>
          <cell r="N101">
            <v>159888</v>
          </cell>
          <cell r="O101">
            <v>30300</v>
          </cell>
          <cell r="P101">
            <v>54835</v>
          </cell>
          <cell r="Q101">
            <v>125720</v>
          </cell>
          <cell r="R101">
            <v>214723</v>
          </cell>
          <cell r="S101">
            <v>26800</v>
          </cell>
          <cell r="T101">
            <v>32316</v>
          </cell>
          <cell r="U101">
            <v>152520</v>
          </cell>
          <cell r="V101">
            <v>247039</v>
          </cell>
          <cell r="W101">
            <v>8800</v>
          </cell>
          <cell r="X101">
            <v>5812</v>
          </cell>
          <cell r="Y101">
            <v>65900</v>
          </cell>
          <cell r="Z101">
            <v>92963</v>
          </cell>
          <cell r="AA101">
            <v>161320</v>
          </cell>
          <cell r="AB101">
            <v>252851</v>
          </cell>
          <cell r="AC101">
            <v>15400</v>
          </cell>
          <cell r="AD101">
            <v>15046</v>
          </cell>
          <cell r="AE101">
            <v>176720</v>
          </cell>
          <cell r="AF101">
            <v>267897</v>
          </cell>
          <cell r="AG101">
            <v>15400</v>
          </cell>
          <cell r="AH101">
            <v>14743</v>
          </cell>
          <cell r="AI101">
            <v>192120</v>
          </cell>
          <cell r="AJ101">
            <v>282640</v>
          </cell>
          <cell r="AK101">
            <v>21153</v>
          </cell>
          <cell r="AL101">
            <v>14350</v>
          </cell>
          <cell r="AM101">
            <v>51953</v>
          </cell>
          <cell r="AN101">
            <v>44139</v>
          </cell>
          <cell r="AO101">
            <v>213273</v>
          </cell>
          <cell r="AP101">
            <v>296990</v>
          </cell>
          <cell r="AQ101">
            <v>24570</v>
          </cell>
          <cell r="AR101">
            <v>41324</v>
          </cell>
          <cell r="AS101">
            <v>237843</v>
          </cell>
          <cell r="AT101">
            <v>338314</v>
          </cell>
          <cell r="AU101">
            <v>27495</v>
          </cell>
          <cell r="AV101">
            <v>49234</v>
          </cell>
          <cell r="AW101">
            <v>265338</v>
          </cell>
          <cell r="AX101">
            <v>387548</v>
          </cell>
          <cell r="AY101">
            <v>33670</v>
          </cell>
          <cell r="AZ101">
            <v>55082</v>
          </cell>
          <cell r="BA101">
            <v>85735</v>
          </cell>
          <cell r="BB101">
            <v>145640</v>
          </cell>
          <cell r="BC101">
            <v>299008</v>
          </cell>
          <cell r="BD101">
            <v>442630</v>
          </cell>
        </row>
        <row r="102">
          <cell r="A102">
            <v>102</v>
          </cell>
          <cell r="C102" t="str">
            <v>% к предидущему году</v>
          </cell>
          <cell r="D102" t="str">
            <v>%</v>
          </cell>
          <cell r="E102">
            <v>566.71875</v>
          </cell>
          <cell r="F102">
            <v>142.50703326662605</v>
          </cell>
          <cell r="G102">
            <v>524.56140350877195</v>
          </cell>
          <cell r="H102">
            <v>179.91731303966048</v>
          </cell>
          <cell r="I102">
            <v>546.85950413223145</v>
          </cell>
          <cell r="J102">
            <v>159.0493601462523</v>
          </cell>
          <cell r="K102">
            <v>210.43165467625897</v>
          </cell>
          <cell r="L102">
            <v>261.8334892422825</v>
          </cell>
          <cell r="M102">
            <v>367</v>
          </cell>
          <cell r="N102">
            <v>187.37826530253488</v>
          </cell>
          <cell r="O102">
            <v>404</v>
          </cell>
          <cell r="P102">
            <v>221.94115028129681</v>
          </cell>
          <cell r="Q102">
            <v>375.28358208955223</v>
          </cell>
          <cell r="R102">
            <v>195.13886364462542</v>
          </cell>
          <cell r="S102">
            <v>496.2962962962963</v>
          </cell>
          <cell r="T102">
            <v>166.20037029417816</v>
          </cell>
          <cell r="U102">
            <v>392.0822622107969</v>
          </cell>
          <cell r="V102">
            <v>190.79317269076307</v>
          </cell>
          <cell r="W102">
            <v>275</v>
          </cell>
          <cell r="X102">
            <v>93.5307370453814</v>
          </cell>
          <cell r="Y102">
            <v>409.31677018633542</v>
          </cell>
          <cell r="Z102">
            <v>184.57857639233595</v>
          </cell>
          <cell r="AA102">
            <v>383.18289786223278</v>
          </cell>
          <cell r="AB102">
            <v>186.33911595206862</v>
          </cell>
          <cell r="AC102">
            <v>100</v>
          </cell>
          <cell r="AD102">
            <v>140.30212607236106</v>
          </cell>
          <cell r="AE102">
            <v>307.33913043478259</v>
          </cell>
          <cell r="AF102">
            <v>182.96725812400115</v>
          </cell>
          <cell r="AG102">
            <v>100</v>
          </cell>
          <cell r="AH102">
            <v>133.16773552524614</v>
          </cell>
          <cell r="AI102">
            <v>263.53909465020575</v>
          </cell>
          <cell r="AJ102">
            <v>179.46650242239139</v>
          </cell>
          <cell r="AK102">
            <v>251.82142857142856</v>
          </cell>
          <cell r="AL102">
            <v>118.24324324324324</v>
          </cell>
          <cell r="AM102">
            <v>132.53316326530614</v>
          </cell>
          <cell r="AN102">
            <v>130.0845834192921</v>
          </cell>
          <cell r="AO102">
            <v>262.32841328413286</v>
          </cell>
          <cell r="AP102">
            <v>175.08621960206335</v>
          </cell>
          <cell r="AQ102">
            <v>102.03488372093024</v>
          </cell>
          <cell r="AR102">
            <v>185.67577282530553</v>
          </cell>
          <cell r="AS102">
            <v>225.70032264186756</v>
          </cell>
          <cell r="AT102">
            <v>176.31448658282997</v>
          </cell>
          <cell r="AU102">
            <v>106.01503759398496</v>
          </cell>
          <cell r="AV102">
            <v>128.37066200818711</v>
          </cell>
          <cell r="AW102">
            <v>202.06221680691465</v>
          </cell>
          <cell r="AX102">
            <v>168.32787511835784</v>
          </cell>
          <cell r="AY102">
            <v>117.46031746031747</v>
          </cell>
          <cell r="AZ102">
            <v>111.60821024051222</v>
          </cell>
          <cell r="BA102">
            <v>108.96670055922726</v>
          </cell>
          <cell r="BB102">
            <v>132.4457539877412</v>
          </cell>
          <cell r="BC102">
            <v>186.90336292036505</v>
          </cell>
          <cell r="BD102">
            <v>158.31565845336158</v>
          </cell>
        </row>
        <row r="103">
          <cell r="A103">
            <v>103</v>
          </cell>
          <cell r="B103" t="str">
            <v>3.1</v>
          </cell>
          <cell r="C103" t="str">
            <v>на электроэнергию</v>
          </cell>
          <cell r="D103" t="str">
            <v>т.у.т.</v>
          </cell>
          <cell r="E103">
            <v>18330</v>
          </cell>
          <cell r="F103">
            <v>25633</v>
          </cell>
          <cell r="G103">
            <v>14820</v>
          </cell>
          <cell r="H103">
            <v>24100</v>
          </cell>
          <cell r="I103">
            <v>33150</v>
          </cell>
          <cell r="J103">
            <v>49733</v>
          </cell>
          <cell r="K103">
            <v>15015</v>
          </cell>
          <cell r="L103">
            <v>33138</v>
          </cell>
          <cell r="M103">
            <v>48165</v>
          </cell>
          <cell r="N103">
            <v>82871</v>
          </cell>
          <cell r="O103">
            <v>14925</v>
          </cell>
          <cell r="P103">
            <v>29437</v>
          </cell>
          <cell r="Q103">
            <v>63090</v>
          </cell>
          <cell r="R103">
            <v>112308</v>
          </cell>
          <cell r="S103">
            <v>12800</v>
          </cell>
          <cell r="T103">
            <v>16523</v>
          </cell>
          <cell r="U103">
            <v>75890</v>
          </cell>
          <cell r="V103">
            <v>128831</v>
          </cell>
          <cell r="W103">
            <v>4700</v>
          </cell>
          <cell r="X103">
            <v>2610</v>
          </cell>
          <cell r="Y103">
            <v>32425</v>
          </cell>
          <cell r="Z103">
            <v>48570</v>
          </cell>
          <cell r="AA103">
            <v>80590</v>
          </cell>
          <cell r="AB103">
            <v>131441</v>
          </cell>
          <cell r="AC103">
            <v>7800</v>
          </cell>
          <cell r="AD103">
            <v>6842</v>
          </cell>
          <cell r="AE103">
            <v>88390</v>
          </cell>
          <cell r="AF103">
            <v>138283</v>
          </cell>
          <cell r="AG103">
            <v>7800</v>
          </cell>
          <cell r="AH103">
            <v>6768</v>
          </cell>
          <cell r="AI103">
            <v>96190</v>
          </cell>
          <cell r="AJ103">
            <v>145051</v>
          </cell>
          <cell r="AK103">
            <v>10668</v>
          </cell>
          <cell r="AL103">
            <v>6659</v>
          </cell>
          <cell r="AM103">
            <v>26268</v>
          </cell>
          <cell r="AN103">
            <v>20269</v>
          </cell>
          <cell r="AO103">
            <v>106858</v>
          </cell>
          <cell r="AP103">
            <v>151710</v>
          </cell>
          <cell r="AQ103">
            <v>11130</v>
          </cell>
          <cell r="AR103">
            <v>19848</v>
          </cell>
          <cell r="AS103">
            <v>117988</v>
          </cell>
          <cell r="AT103">
            <v>171558</v>
          </cell>
          <cell r="AU103">
            <v>13325</v>
          </cell>
          <cell r="AV103">
            <v>24549</v>
          </cell>
          <cell r="AW103">
            <v>131313</v>
          </cell>
          <cell r="AX103">
            <v>196107</v>
          </cell>
          <cell r="AY103">
            <v>16315</v>
          </cell>
          <cell r="AZ103">
            <v>27434</v>
          </cell>
          <cell r="BA103">
            <v>40770</v>
          </cell>
          <cell r="BB103">
            <v>71831</v>
          </cell>
          <cell r="BC103">
            <v>147628</v>
          </cell>
          <cell r="BD103">
            <v>223541</v>
          </cell>
        </row>
        <row r="104">
          <cell r="A104">
            <v>104</v>
          </cell>
          <cell r="B104" t="str">
            <v>3.2</v>
          </cell>
          <cell r="C104" t="str">
            <v>на теплоэнергию</v>
          </cell>
          <cell r="D104" t="str">
            <v>-//-</v>
          </cell>
          <cell r="E104">
            <v>17940</v>
          </cell>
          <cell r="F104">
            <v>23502</v>
          </cell>
          <cell r="G104">
            <v>15080</v>
          </cell>
          <cell r="H104">
            <v>25075</v>
          </cell>
          <cell r="I104">
            <v>33020</v>
          </cell>
          <cell r="J104">
            <v>48577</v>
          </cell>
          <cell r="K104">
            <v>14235</v>
          </cell>
          <cell r="L104">
            <v>28440</v>
          </cell>
          <cell r="M104">
            <v>47255</v>
          </cell>
          <cell r="N104">
            <v>77017</v>
          </cell>
          <cell r="O104">
            <v>15375</v>
          </cell>
          <cell r="P104">
            <v>25398</v>
          </cell>
          <cell r="Q104">
            <v>62630</v>
          </cell>
          <cell r="R104">
            <v>102415</v>
          </cell>
          <cell r="S104">
            <v>14000</v>
          </cell>
          <cell r="T104">
            <v>15793</v>
          </cell>
          <cell r="U104">
            <v>76630</v>
          </cell>
          <cell r="V104">
            <v>118208</v>
          </cell>
          <cell r="W104">
            <v>4100</v>
          </cell>
          <cell r="X104">
            <v>3202</v>
          </cell>
          <cell r="Y104">
            <v>33475</v>
          </cell>
          <cell r="Z104">
            <v>44393</v>
          </cell>
          <cell r="AA104">
            <v>80730</v>
          </cell>
          <cell r="AB104">
            <v>121410</v>
          </cell>
          <cell r="AC104">
            <v>7600</v>
          </cell>
          <cell r="AD104">
            <v>8204</v>
          </cell>
          <cell r="AE104">
            <v>88330</v>
          </cell>
          <cell r="AF104">
            <v>129614</v>
          </cell>
          <cell r="AG104">
            <v>7600</v>
          </cell>
          <cell r="AH104">
            <v>7975</v>
          </cell>
          <cell r="AI104">
            <v>95930</v>
          </cell>
          <cell r="AJ104">
            <v>137589</v>
          </cell>
          <cell r="AK104">
            <v>10485</v>
          </cell>
          <cell r="AL104">
            <v>7691</v>
          </cell>
          <cell r="AM104">
            <v>25685</v>
          </cell>
          <cell r="AN104">
            <v>23870</v>
          </cell>
          <cell r="AO104">
            <v>106415</v>
          </cell>
          <cell r="AP104">
            <v>145280</v>
          </cell>
          <cell r="AQ104">
            <v>13440</v>
          </cell>
          <cell r="AR104">
            <v>21476</v>
          </cell>
          <cell r="AS104">
            <v>119855</v>
          </cell>
          <cell r="AT104">
            <v>166756</v>
          </cell>
          <cell r="AU104">
            <v>14170</v>
          </cell>
          <cell r="AV104">
            <v>24685</v>
          </cell>
          <cell r="AW104">
            <v>134025</v>
          </cell>
          <cell r="AX104">
            <v>191441</v>
          </cell>
          <cell r="AY104">
            <v>17355</v>
          </cell>
          <cell r="AZ104">
            <v>27648</v>
          </cell>
          <cell r="BA104">
            <v>44965</v>
          </cell>
          <cell r="BB104">
            <v>73809</v>
          </cell>
          <cell r="BC104">
            <v>151380</v>
          </cell>
          <cell r="BD104">
            <v>219089</v>
          </cell>
        </row>
        <row r="105">
          <cell r="A105">
            <v>105</v>
          </cell>
          <cell r="B105">
            <v>4</v>
          </cell>
          <cell r="C105" t="str">
            <v>Удельный расход условного топлива</v>
          </cell>
        </row>
        <row r="106">
          <cell r="A106">
            <v>106</v>
          </cell>
          <cell r="B106" t="str">
            <v>4.1</v>
          </cell>
          <cell r="C106" t="str">
            <v>на электроэнергию</v>
          </cell>
          <cell r="E106">
            <v>253.36927223719675</v>
          </cell>
          <cell r="F106">
            <v>267.20203415254315</v>
          </cell>
          <cell r="G106">
            <v>260.27397260273972</v>
          </cell>
          <cell r="H106">
            <v>253.08973670069855</v>
          </cell>
          <cell r="I106">
            <v>256.41025641025641</v>
          </cell>
          <cell r="J106">
            <v>260.01328223859565</v>
          </cell>
          <cell r="K106">
            <v>265.21239954075776</v>
          </cell>
          <cell r="L106">
            <v>268.60227604318646</v>
          </cell>
          <cell r="M106">
            <v>259.09090909090912</v>
          </cell>
          <cell r="N106">
            <v>263.07383038824349</v>
          </cell>
          <cell r="O106">
            <v>269.28281461434375</v>
          </cell>
          <cell r="P106">
            <v>277.93828839036183</v>
          </cell>
          <cell r="Q106">
            <v>261.18366212836895</v>
          </cell>
          <cell r="R106">
            <v>266.55578606531634</v>
          </cell>
          <cell r="S106">
            <v>277.05627705627705</v>
          </cell>
          <cell r="T106">
            <v>303.85449998161022</v>
          </cell>
          <cell r="U106">
            <v>262.98941147500614</v>
          </cell>
          <cell r="V106">
            <v>270.56006128138102</v>
          </cell>
          <cell r="W106">
            <v>317.56756756756755</v>
          </cell>
          <cell r="X106">
            <v>312.64973646382367</v>
          </cell>
          <cell r="Y106">
            <v>277.24240177909564</v>
          </cell>
          <cell r="Z106">
            <v>288.0133777677629</v>
          </cell>
          <cell r="AA106">
            <v>264.90852934188644</v>
          </cell>
          <cell r="AB106">
            <v>271.24250287454549</v>
          </cell>
          <cell r="AC106">
            <v>315.78947368421052</v>
          </cell>
          <cell r="AD106">
            <v>293.28303827853745</v>
          </cell>
          <cell r="AE106">
            <v>267.72890484739673</v>
          </cell>
          <cell r="AF106">
            <v>272.19789183434193</v>
          </cell>
          <cell r="AG106">
            <v>315.78947368421052</v>
          </cell>
          <cell r="AH106">
            <v>304.08410837040032</v>
          </cell>
          <cell r="AI106">
            <v>270.25302998086323</v>
          </cell>
          <cell r="AJ106">
            <v>273.46418056918549</v>
          </cell>
          <cell r="AK106">
            <v>281.47757255936671</v>
          </cell>
          <cell r="AL106">
            <v>294.77644975652947</v>
          </cell>
          <cell r="AM106">
            <v>300.89347079037799</v>
          </cell>
          <cell r="AN106">
            <v>297.30403661112416</v>
          </cell>
          <cell r="AO106">
            <v>271.0901219992129</v>
          </cell>
          <cell r="AP106">
            <v>274.28992864983536</v>
          </cell>
          <cell r="AQ106">
            <v>266.3316582914573</v>
          </cell>
          <cell r="AR106">
            <v>262.09592224804561</v>
          </cell>
          <cell r="AS106">
            <v>270.58989258672301</v>
          </cell>
          <cell r="AT106">
            <v>272.8881791465281</v>
          </cell>
          <cell r="AU106">
            <v>260.8142493638677</v>
          </cell>
          <cell r="AV106">
            <v>258.79463203280653</v>
          </cell>
          <cell r="AW106">
            <v>269.40139211136892</v>
          </cell>
          <cell r="AX106">
            <v>271.11422494151617</v>
          </cell>
          <cell r="AY106">
            <v>260.64382139148495</v>
          </cell>
          <cell r="AZ106">
            <v>256.52678037103533</v>
          </cell>
          <cell r="BA106">
            <v>262.14833759590795</v>
          </cell>
          <cell r="BB106">
            <v>258.82153705351834</v>
          </cell>
          <cell r="BC106">
            <v>268.26602046311257</v>
          </cell>
          <cell r="BD106">
            <v>269.30142893497452</v>
          </cell>
        </row>
        <row r="107">
          <cell r="A107">
            <v>107</v>
          </cell>
          <cell r="B107" t="str">
            <v>4.2</v>
          </cell>
          <cell r="C107" t="str">
            <v>на теплоэнергию</v>
          </cell>
          <cell r="E107">
            <v>120</v>
          </cell>
          <cell r="F107">
            <v>123.90084601899264</v>
          </cell>
          <cell r="G107">
            <v>122.10526315789473</v>
          </cell>
          <cell r="H107">
            <v>123.97873275769112</v>
          </cell>
          <cell r="I107">
            <v>120.95238095238095</v>
          </cell>
          <cell r="J107">
            <v>123.9419126152662</v>
          </cell>
          <cell r="K107">
            <v>125.14285714285714</v>
          </cell>
          <cell r="L107">
            <v>125.59396583702814</v>
          </cell>
          <cell r="M107">
            <v>122.18487394957982</v>
          </cell>
          <cell r="N107">
            <v>124.4890348151019</v>
          </cell>
          <cell r="O107">
            <v>128.125</v>
          </cell>
          <cell r="P107">
            <v>126.64805026428644</v>
          </cell>
          <cell r="Q107">
            <v>123.44370860927152</v>
          </cell>
          <cell r="R107">
            <v>124.97865531298945</v>
          </cell>
          <cell r="S107">
            <v>133.33333333333334</v>
          </cell>
          <cell r="T107">
            <v>132.36280130074761</v>
          </cell>
          <cell r="U107">
            <v>124.65116279069767</v>
          </cell>
          <cell r="V107">
            <v>125.85653206272151</v>
          </cell>
          <cell r="W107">
            <v>136.66666666666666</v>
          </cell>
          <cell r="X107">
            <v>144.82789814102853</v>
          </cell>
          <cell r="Y107">
            <v>130.84745762711864</v>
          </cell>
          <cell r="Z107">
            <v>129.81737897153218</v>
          </cell>
          <cell r="AA107">
            <v>125.05617977528091</v>
          </cell>
          <cell r="AB107">
            <v>126.26545256015287</v>
          </cell>
          <cell r="AC107">
            <v>152</v>
          </cell>
          <cell r="AD107">
            <v>140.44818790337769</v>
          </cell>
          <cell r="AE107">
            <v>126.48936170212765</v>
          </cell>
          <cell r="AF107">
            <v>127.029617214862</v>
          </cell>
          <cell r="AG107">
            <v>152</v>
          </cell>
          <cell r="AH107">
            <v>146.68015449696523</v>
          </cell>
          <cell r="AI107">
            <v>127.77777777777777</v>
          </cell>
          <cell r="AJ107">
            <v>127.96804224494798</v>
          </cell>
          <cell r="AK107">
            <v>139.80000000000001</v>
          </cell>
          <cell r="AL107">
            <v>138.27759798633585</v>
          </cell>
          <cell r="AM107">
            <v>146.77142857142857</v>
          </cell>
          <cell r="AN107">
            <v>141.74331811191013</v>
          </cell>
          <cell r="AO107">
            <v>128.6244131455399</v>
          </cell>
          <cell r="AP107">
            <v>128.44824193152633</v>
          </cell>
          <cell r="AQ107">
            <v>128</v>
          </cell>
          <cell r="AR107">
            <v>125.80178428122052</v>
          </cell>
          <cell r="AS107">
            <v>128.54732510288068</v>
          </cell>
          <cell r="AT107">
            <v>128.11722434050685</v>
          </cell>
          <cell r="AU107">
            <v>128.23529411764707</v>
          </cell>
          <cell r="AV107">
            <v>123.10348004441578</v>
          </cell>
          <cell r="AW107">
            <v>128.50902527075812</v>
          </cell>
          <cell r="AX107">
            <v>127.45907404448816</v>
          </cell>
          <cell r="AY107">
            <v>127.14285714285714</v>
          </cell>
          <cell r="AZ107">
            <v>121.59915556141972</v>
          </cell>
          <cell r="BA107">
            <v>127.73584905660377</v>
          </cell>
          <cell r="BB107">
            <v>123.29973060451817</v>
          </cell>
          <cell r="BC107">
            <v>128.32915360501568</v>
          </cell>
          <cell r="BD107">
            <v>126.71822619505028</v>
          </cell>
        </row>
        <row r="108">
          <cell r="A108">
            <v>108</v>
          </cell>
          <cell r="B108" t="str">
            <v>V</v>
          </cell>
          <cell r="C108" t="str">
            <v>Расходнатурального топлива</v>
          </cell>
        </row>
        <row r="109">
          <cell r="A109">
            <v>109</v>
          </cell>
          <cell r="B109" t="str">
            <v>1</v>
          </cell>
          <cell r="C109" t="str">
            <v>Расход натурального топлива</v>
          </cell>
        </row>
        <row r="110">
          <cell r="A110">
            <v>110</v>
          </cell>
          <cell r="B110" t="str">
            <v>1.1</v>
          </cell>
          <cell r="C110" t="str">
            <v>мазут всего:</v>
          </cell>
          <cell r="D110" t="str">
            <v>т.н.т.</v>
          </cell>
          <cell r="E110">
            <v>14255</v>
          </cell>
          <cell r="F110">
            <v>5089</v>
          </cell>
          <cell r="G110">
            <v>11752</v>
          </cell>
          <cell r="H110">
            <v>7005</v>
          </cell>
          <cell r="I110">
            <v>26007</v>
          </cell>
          <cell r="J110">
            <v>12094</v>
          </cell>
          <cell r="K110">
            <v>11496</v>
          </cell>
          <cell r="L110">
            <v>0</v>
          </cell>
          <cell r="M110">
            <v>37503</v>
          </cell>
          <cell r="N110">
            <v>12094</v>
          </cell>
          <cell r="O110">
            <v>7372</v>
          </cell>
          <cell r="P110">
            <v>0</v>
          </cell>
          <cell r="Q110">
            <v>44875</v>
          </cell>
          <cell r="R110">
            <v>12094</v>
          </cell>
          <cell r="S110">
            <v>0</v>
          </cell>
          <cell r="T110">
            <v>0</v>
          </cell>
          <cell r="U110">
            <v>44875</v>
          </cell>
          <cell r="V110">
            <v>12094</v>
          </cell>
          <cell r="W110">
            <v>0</v>
          </cell>
          <cell r="X110">
            <v>0</v>
          </cell>
          <cell r="Y110">
            <v>7372</v>
          </cell>
          <cell r="Z110">
            <v>0</v>
          </cell>
          <cell r="AA110">
            <v>44875</v>
          </cell>
          <cell r="AB110">
            <v>12094</v>
          </cell>
          <cell r="AC110">
            <v>0</v>
          </cell>
          <cell r="AD110">
            <v>0</v>
          </cell>
          <cell r="AE110">
            <v>44875</v>
          </cell>
          <cell r="AF110">
            <v>12094</v>
          </cell>
          <cell r="AG110">
            <v>0</v>
          </cell>
          <cell r="AH110">
            <v>0</v>
          </cell>
          <cell r="AI110">
            <v>44875</v>
          </cell>
          <cell r="AJ110">
            <v>12094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44875</v>
          </cell>
          <cell r="AP110">
            <v>12094</v>
          </cell>
          <cell r="AQ110">
            <v>7686</v>
          </cell>
          <cell r="AR110">
            <v>0</v>
          </cell>
          <cell r="AS110">
            <v>52561</v>
          </cell>
          <cell r="AT110">
            <v>12094</v>
          </cell>
          <cell r="AU110">
            <v>10807</v>
          </cell>
          <cell r="AV110">
            <v>509</v>
          </cell>
          <cell r="AW110">
            <v>63368</v>
          </cell>
          <cell r="AX110">
            <v>12603</v>
          </cell>
          <cell r="AY110">
            <v>13233</v>
          </cell>
          <cell r="AZ110">
            <v>0</v>
          </cell>
          <cell r="BA110">
            <v>31726</v>
          </cell>
          <cell r="BB110">
            <v>509</v>
          </cell>
          <cell r="BC110">
            <v>76601</v>
          </cell>
          <cell r="BD110">
            <v>12603</v>
          </cell>
        </row>
        <row r="111">
          <cell r="A111">
            <v>111</v>
          </cell>
          <cell r="C111" t="str">
            <v>% к предидущему году</v>
          </cell>
          <cell r="D111" t="str">
            <v>%</v>
          </cell>
          <cell r="E111">
            <v>38.423180592991912</v>
          </cell>
          <cell r="F111">
            <v>33.244055395871442</v>
          </cell>
          <cell r="G111">
            <v>37.189873417721522</v>
          </cell>
          <cell r="H111">
            <v>54.247657399519866</v>
          </cell>
          <cell r="I111">
            <v>37.855895196506552</v>
          </cell>
          <cell r="J111">
            <v>42.854611813897456</v>
          </cell>
          <cell r="K111">
            <v>50.421052631578945</v>
          </cell>
          <cell r="L111">
            <v>0</v>
          </cell>
          <cell r="M111">
            <v>40.98688524590164</v>
          </cell>
          <cell r="N111">
            <v>27.098971520760045</v>
          </cell>
          <cell r="O111">
            <v>33.509090909090908</v>
          </cell>
          <cell r="P111">
            <v>0</v>
          </cell>
          <cell r="Q111">
            <v>39.53744493392071</v>
          </cell>
          <cell r="R111">
            <v>21.438700985605898</v>
          </cell>
          <cell r="S111">
            <v>0</v>
          </cell>
          <cell r="T111">
            <v>0</v>
          </cell>
          <cell r="U111">
            <v>34.679289026275114</v>
          </cell>
          <cell r="V111">
            <v>19.520934887174356</v>
          </cell>
          <cell r="W111">
            <v>0</v>
          </cell>
          <cell r="X111">
            <v>0</v>
          </cell>
          <cell r="Y111">
            <v>15.685106382978722</v>
          </cell>
          <cell r="Z111">
            <v>0</v>
          </cell>
          <cell r="AA111">
            <v>32.400722021660648</v>
          </cell>
          <cell r="AB111">
            <v>18.959976170693089</v>
          </cell>
          <cell r="AC111">
            <v>0</v>
          </cell>
          <cell r="AD111">
            <v>0</v>
          </cell>
          <cell r="AE111">
            <v>32.400722021660648</v>
          </cell>
          <cell r="AF111">
            <v>18.360964352948319</v>
          </cell>
          <cell r="AG111">
            <v>0</v>
          </cell>
          <cell r="AH111">
            <v>0</v>
          </cell>
          <cell r="AI111">
            <v>32.400722021660648</v>
          </cell>
          <cell r="AJ111">
            <v>17.755006165952199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29.936624416277517</v>
          </cell>
          <cell r="AP111">
            <v>16.82971291799446</v>
          </cell>
          <cell r="AQ111">
            <v>102.0446096654275</v>
          </cell>
          <cell r="AR111">
            <v>0</v>
          </cell>
          <cell r="AS111">
            <v>33.386477971441636</v>
          </cell>
          <cell r="AT111">
            <v>14.478803768750973</v>
          </cell>
          <cell r="AU111">
            <v>106.01334118108691</v>
          </cell>
          <cell r="AV111">
            <v>8.2149774047772759</v>
          </cell>
          <cell r="AW111">
            <v>37.803204753439204</v>
          </cell>
          <cell r="AX111">
            <v>14.046252438005016</v>
          </cell>
          <cell r="AY111">
            <v>117.4491878938493</v>
          </cell>
          <cell r="AZ111">
            <v>0</v>
          </cell>
          <cell r="BA111">
            <v>109.42641327216916</v>
          </cell>
          <cell r="BB111">
            <v>2.2913477986855137</v>
          </cell>
          <cell r="BC111">
            <v>42.819450733119794</v>
          </cell>
          <cell r="BD111">
            <v>13.396757905926124</v>
          </cell>
        </row>
        <row r="112">
          <cell r="A112">
            <v>112</v>
          </cell>
          <cell r="C112" t="str">
            <v>на электроэнергию</v>
          </cell>
          <cell r="D112" t="str">
            <v>т.н.т.</v>
          </cell>
          <cell r="E112">
            <v>7204</v>
          </cell>
          <cell r="F112">
            <v>2655</v>
          </cell>
          <cell r="G112">
            <v>5825</v>
          </cell>
          <cell r="H112">
            <v>3432</v>
          </cell>
          <cell r="I112">
            <v>13029</v>
          </cell>
          <cell r="J112">
            <v>6087</v>
          </cell>
          <cell r="K112">
            <v>5901</v>
          </cell>
          <cell r="L112">
            <v>0</v>
          </cell>
          <cell r="M112">
            <v>18930</v>
          </cell>
          <cell r="N112">
            <v>6087</v>
          </cell>
          <cell r="O112">
            <v>3631</v>
          </cell>
          <cell r="P112">
            <v>0</v>
          </cell>
          <cell r="Q112">
            <v>22561</v>
          </cell>
          <cell r="R112">
            <v>6087</v>
          </cell>
          <cell r="S112">
            <v>0</v>
          </cell>
          <cell r="T112">
            <v>0</v>
          </cell>
          <cell r="U112">
            <v>22561</v>
          </cell>
          <cell r="V112">
            <v>6087</v>
          </cell>
          <cell r="W112">
            <v>0</v>
          </cell>
          <cell r="X112">
            <v>0</v>
          </cell>
          <cell r="Y112">
            <v>3631</v>
          </cell>
          <cell r="Z112">
            <v>0</v>
          </cell>
          <cell r="AA112">
            <v>22561</v>
          </cell>
          <cell r="AB112">
            <v>6087</v>
          </cell>
          <cell r="AC112">
            <v>0</v>
          </cell>
          <cell r="AD112">
            <v>0</v>
          </cell>
          <cell r="AE112">
            <v>22561</v>
          </cell>
          <cell r="AF112">
            <v>6087</v>
          </cell>
          <cell r="AG112">
            <v>0</v>
          </cell>
          <cell r="AH112">
            <v>0</v>
          </cell>
          <cell r="AI112">
            <v>22561</v>
          </cell>
          <cell r="AJ112">
            <v>6087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22561</v>
          </cell>
          <cell r="AP112">
            <v>6087</v>
          </cell>
          <cell r="AQ112">
            <v>3482</v>
          </cell>
          <cell r="AR112">
            <v>0</v>
          </cell>
          <cell r="AS112">
            <v>26043</v>
          </cell>
          <cell r="AT112">
            <v>6087</v>
          </cell>
          <cell r="AU112">
            <v>5237</v>
          </cell>
          <cell r="AV112">
            <v>0</v>
          </cell>
          <cell r="AW112">
            <v>31280</v>
          </cell>
          <cell r="AX112">
            <v>6087</v>
          </cell>
          <cell r="AY112">
            <v>6412</v>
          </cell>
          <cell r="AZ112">
            <v>0</v>
          </cell>
          <cell r="BA112">
            <v>15131</v>
          </cell>
          <cell r="BB112">
            <v>0</v>
          </cell>
          <cell r="BC112">
            <v>37692</v>
          </cell>
          <cell r="BD112">
            <v>6087</v>
          </cell>
        </row>
        <row r="113">
          <cell r="A113">
            <v>113</v>
          </cell>
          <cell r="C113" t="str">
            <v>на теплоэнергию</v>
          </cell>
          <cell r="D113" t="str">
            <v>-//-</v>
          </cell>
          <cell r="E113">
            <v>7051</v>
          </cell>
          <cell r="F113">
            <v>2434</v>
          </cell>
          <cell r="G113">
            <v>5927</v>
          </cell>
          <cell r="H113">
            <v>3573</v>
          </cell>
          <cell r="I113">
            <v>12978</v>
          </cell>
          <cell r="J113">
            <v>6007</v>
          </cell>
          <cell r="K113">
            <v>5595</v>
          </cell>
          <cell r="L113">
            <v>0</v>
          </cell>
          <cell r="M113">
            <v>18573</v>
          </cell>
          <cell r="N113">
            <v>6007</v>
          </cell>
          <cell r="O113">
            <v>3741</v>
          </cell>
          <cell r="P113">
            <v>0</v>
          </cell>
          <cell r="Q113">
            <v>22314</v>
          </cell>
          <cell r="R113">
            <v>6007</v>
          </cell>
          <cell r="S113">
            <v>0</v>
          </cell>
          <cell r="T113">
            <v>0</v>
          </cell>
          <cell r="U113">
            <v>22314</v>
          </cell>
          <cell r="V113">
            <v>6007</v>
          </cell>
          <cell r="W113">
            <v>0</v>
          </cell>
          <cell r="X113">
            <v>0</v>
          </cell>
          <cell r="Y113">
            <v>3741</v>
          </cell>
          <cell r="Z113">
            <v>0</v>
          </cell>
          <cell r="AA113">
            <v>22314</v>
          </cell>
          <cell r="AB113">
            <v>6007</v>
          </cell>
          <cell r="AC113">
            <v>0</v>
          </cell>
          <cell r="AD113">
            <v>0</v>
          </cell>
          <cell r="AE113">
            <v>22314</v>
          </cell>
          <cell r="AF113">
            <v>6007</v>
          </cell>
          <cell r="AG113">
            <v>0</v>
          </cell>
          <cell r="AH113">
            <v>0</v>
          </cell>
          <cell r="AI113">
            <v>22314</v>
          </cell>
          <cell r="AJ113">
            <v>6007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22314</v>
          </cell>
          <cell r="AP113">
            <v>6007</v>
          </cell>
          <cell r="AQ113">
            <v>4204</v>
          </cell>
          <cell r="AR113">
            <v>0</v>
          </cell>
          <cell r="AS113">
            <v>26518</v>
          </cell>
          <cell r="AT113">
            <v>6007</v>
          </cell>
          <cell r="AU113">
            <v>5570</v>
          </cell>
          <cell r="AV113">
            <v>509</v>
          </cell>
          <cell r="AW113">
            <v>32088</v>
          </cell>
          <cell r="AX113">
            <v>6516</v>
          </cell>
          <cell r="AY113">
            <v>6821</v>
          </cell>
          <cell r="AZ113">
            <v>0</v>
          </cell>
          <cell r="BA113">
            <v>16595</v>
          </cell>
          <cell r="BB113">
            <v>509</v>
          </cell>
          <cell r="BC113">
            <v>38909</v>
          </cell>
          <cell r="BD113">
            <v>6516</v>
          </cell>
        </row>
        <row r="114">
          <cell r="A114">
            <v>114</v>
          </cell>
          <cell r="B114" t="str">
            <v>1.2</v>
          </cell>
          <cell r="C114" t="str">
            <v>газ всего</v>
          </cell>
          <cell r="D114" t="str">
            <v>тыс.н.м.куб</v>
          </cell>
          <cell r="E114">
            <v>32138</v>
          </cell>
          <cell r="F114">
            <v>43236</v>
          </cell>
          <cell r="G114">
            <v>26494</v>
          </cell>
          <cell r="H114">
            <v>43266</v>
          </cell>
          <cell r="I114">
            <v>58632</v>
          </cell>
          <cell r="J114">
            <v>86502</v>
          </cell>
          <cell r="K114">
            <v>25917</v>
          </cell>
          <cell r="L114">
            <v>54179</v>
          </cell>
          <cell r="M114">
            <v>84549</v>
          </cell>
          <cell r="N114">
            <v>140681</v>
          </cell>
          <cell r="O114">
            <v>26848</v>
          </cell>
          <cell r="P114">
            <v>48210</v>
          </cell>
          <cell r="Q114">
            <v>111397</v>
          </cell>
          <cell r="R114">
            <v>188891</v>
          </cell>
          <cell r="S114">
            <v>23747</v>
          </cell>
          <cell r="T114">
            <v>28383</v>
          </cell>
          <cell r="U114">
            <v>135144</v>
          </cell>
          <cell r="V114">
            <v>217274</v>
          </cell>
          <cell r="W114">
            <v>7798</v>
          </cell>
          <cell r="X114">
            <v>5100</v>
          </cell>
          <cell r="Y114">
            <v>58393</v>
          </cell>
          <cell r="Z114">
            <v>81693</v>
          </cell>
          <cell r="AA114">
            <v>142942</v>
          </cell>
          <cell r="AB114">
            <v>222374</v>
          </cell>
          <cell r="AC114">
            <v>13645</v>
          </cell>
          <cell r="AD114">
            <v>13172</v>
          </cell>
          <cell r="AE114">
            <v>156587</v>
          </cell>
          <cell r="AF114">
            <v>235546</v>
          </cell>
          <cell r="AG114">
            <v>13645</v>
          </cell>
          <cell r="AH114">
            <v>12900</v>
          </cell>
          <cell r="AI114">
            <v>170232</v>
          </cell>
          <cell r="AJ114">
            <v>248446</v>
          </cell>
          <cell r="AK114">
            <v>18744</v>
          </cell>
          <cell r="AL114">
            <v>12530</v>
          </cell>
          <cell r="AM114">
            <v>46034</v>
          </cell>
          <cell r="AN114">
            <v>38602</v>
          </cell>
          <cell r="AO114">
            <v>188976</v>
          </cell>
          <cell r="AP114">
            <v>260976</v>
          </cell>
          <cell r="AQ114">
            <v>21771</v>
          </cell>
          <cell r="AR114">
            <v>36199</v>
          </cell>
          <cell r="AS114">
            <v>210747</v>
          </cell>
          <cell r="AT114">
            <v>297175</v>
          </cell>
          <cell r="AU114">
            <v>24363</v>
          </cell>
          <cell r="AV114">
            <v>43155</v>
          </cell>
          <cell r="AW114">
            <v>235110</v>
          </cell>
          <cell r="AX114">
            <v>340330</v>
          </cell>
          <cell r="AY114">
            <v>29834</v>
          </cell>
          <cell r="AZ114">
            <v>48330</v>
          </cell>
          <cell r="BA114">
            <v>75968</v>
          </cell>
          <cell r="BB114">
            <v>127684</v>
          </cell>
          <cell r="BC114">
            <v>264944</v>
          </cell>
          <cell r="BD114">
            <v>388660</v>
          </cell>
        </row>
        <row r="115">
          <cell r="A115">
            <v>115</v>
          </cell>
          <cell r="C115" t="str">
            <v>% к предидущему году</v>
          </cell>
          <cell r="D115" t="str">
            <v>%</v>
          </cell>
          <cell r="E115">
            <v>535.63333333333333</v>
          </cell>
          <cell r="F115">
            <v>142.95255414118034</v>
          </cell>
          <cell r="G115">
            <v>529.88</v>
          </cell>
          <cell r="H115">
            <v>180.07991342712063</v>
          </cell>
          <cell r="I115">
            <v>533.0181818181818</v>
          </cell>
          <cell r="J115">
            <v>159.38899227948627</v>
          </cell>
          <cell r="K115">
            <v>227.34210526315789</v>
          </cell>
          <cell r="L115">
            <v>262.3680387409201</v>
          </cell>
          <cell r="M115">
            <v>377.45089285714289</v>
          </cell>
          <cell r="N115">
            <v>187.77245365117926</v>
          </cell>
          <cell r="O115">
            <v>400.71641791044772</v>
          </cell>
          <cell r="P115">
            <v>222.47346562067375</v>
          </cell>
          <cell r="Q115">
            <v>382.80756013745702</v>
          </cell>
          <cell r="R115">
            <v>195.55755712229919</v>
          </cell>
          <cell r="S115">
            <v>494.72916666666669</v>
          </cell>
          <cell r="T115">
            <v>166.57667703503728</v>
          </cell>
          <cell r="U115">
            <v>398.65486725663715</v>
          </cell>
          <cell r="V115">
            <v>191.21182786236028</v>
          </cell>
          <cell r="W115">
            <v>278.5</v>
          </cell>
          <cell r="X115">
            <v>93.853514906146486</v>
          </cell>
          <cell r="Y115">
            <v>408.34265734265733</v>
          </cell>
          <cell r="Z115">
            <v>185.06444962961285</v>
          </cell>
          <cell r="AA115">
            <v>389.48773841961849</v>
          </cell>
          <cell r="AB115">
            <v>186.7684606598132</v>
          </cell>
          <cell r="AC115">
            <v>100.33088235294119</v>
          </cell>
          <cell r="AD115">
            <v>140.51632174098569</v>
          </cell>
          <cell r="AE115">
            <v>311.30616302186877</v>
          </cell>
          <cell r="AF115">
            <v>183.39276538096203</v>
          </cell>
          <cell r="AG115">
            <v>100.33088235294119</v>
          </cell>
          <cell r="AH115">
            <v>133.23693451766164</v>
          </cell>
          <cell r="AI115">
            <v>266.40375586854458</v>
          </cell>
          <cell r="AJ115">
            <v>179.87691862148856</v>
          </cell>
          <cell r="AK115">
            <v>249.92000000000002</v>
          </cell>
          <cell r="AL115">
            <v>117.96271888533232</v>
          </cell>
          <cell r="AM115">
            <v>132.6628242074928</v>
          </cell>
          <cell r="AN115">
            <v>130.06941168542355</v>
          </cell>
          <cell r="AO115">
            <v>264.67226890756302</v>
          </cell>
          <cell r="AP115">
            <v>175.45548668163667</v>
          </cell>
          <cell r="AQ115">
            <v>102.03402540188404</v>
          </cell>
          <cell r="AR115">
            <v>185.35074244751664</v>
          </cell>
          <cell r="AS115">
            <v>227.25233725481738</v>
          </cell>
          <cell r="AT115">
            <v>176.60395074641059</v>
          </cell>
          <cell r="AU115">
            <v>106.01366346112006</v>
          </cell>
          <cell r="AV115">
            <v>128.2085561497326</v>
          </cell>
          <cell r="AW115">
            <v>203.17495981610466</v>
          </cell>
          <cell r="AX115">
            <v>168.53693322504606</v>
          </cell>
          <cell r="AY115">
            <v>117.46131737469977</v>
          </cell>
          <cell r="AZ115">
            <v>111.32866488528516</v>
          </cell>
          <cell r="BA115">
            <v>108.96624926488518</v>
          </cell>
          <cell r="BB115">
            <v>132.17531728121571</v>
          </cell>
          <cell r="BC115">
            <v>187.74775540863254</v>
          </cell>
          <cell r="BD115">
            <v>158.41430807356204</v>
          </cell>
        </row>
        <row r="116">
          <cell r="A116">
            <v>116</v>
          </cell>
          <cell r="C116" t="str">
            <v>на электроэнергию</v>
          </cell>
          <cell r="D116" t="str">
            <v>-//-</v>
          </cell>
          <cell r="E116">
            <v>16242</v>
          </cell>
          <cell r="F116">
            <v>22556</v>
          </cell>
          <cell r="G116">
            <v>13132</v>
          </cell>
          <cell r="H116">
            <v>21204</v>
          </cell>
          <cell r="I116">
            <v>29374</v>
          </cell>
          <cell r="J116">
            <v>43760</v>
          </cell>
          <cell r="K116">
            <v>13304</v>
          </cell>
          <cell r="L116">
            <v>29156</v>
          </cell>
          <cell r="M116">
            <v>42678</v>
          </cell>
          <cell r="N116">
            <v>72916</v>
          </cell>
          <cell r="O116">
            <v>13225</v>
          </cell>
          <cell r="P116">
            <v>25880</v>
          </cell>
          <cell r="Q116">
            <v>55903</v>
          </cell>
          <cell r="R116">
            <v>98796</v>
          </cell>
          <cell r="S116">
            <v>11342</v>
          </cell>
          <cell r="T116">
            <v>14512</v>
          </cell>
          <cell r="U116">
            <v>67245</v>
          </cell>
          <cell r="V116">
            <v>113308</v>
          </cell>
          <cell r="W116">
            <v>4165</v>
          </cell>
          <cell r="X116">
            <v>2290</v>
          </cell>
          <cell r="Y116">
            <v>28732</v>
          </cell>
          <cell r="Z116">
            <v>42682</v>
          </cell>
          <cell r="AA116">
            <v>71410</v>
          </cell>
          <cell r="AB116">
            <v>115598</v>
          </cell>
          <cell r="AC116">
            <v>6911</v>
          </cell>
          <cell r="AD116">
            <v>5989</v>
          </cell>
          <cell r="AE116">
            <v>78321</v>
          </cell>
          <cell r="AF116">
            <v>121587</v>
          </cell>
          <cell r="AG116">
            <v>6911</v>
          </cell>
          <cell r="AH116">
            <v>5922</v>
          </cell>
          <cell r="AI116">
            <v>85232</v>
          </cell>
          <cell r="AJ116">
            <v>127509</v>
          </cell>
          <cell r="AK116">
            <v>9453</v>
          </cell>
          <cell r="AL116">
            <v>5814</v>
          </cell>
          <cell r="AM116">
            <v>23275</v>
          </cell>
          <cell r="AN116">
            <v>17725</v>
          </cell>
          <cell r="AO116">
            <v>94685</v>
          </cell>
          <cell r="AP116">
            <v>133323</v>
          </cell>
          <cell r="AQ116">
            <v>9862</v>
          </cell>
          <cell r="AR116">
            <v>17387</v>
          </cell>
          <cell r="AS116">
            <v>104547</v>
          </cell>
          <cell r="AT116">
            <v>150710</v>
          </cell>
          <cell r="AU116">
            <v>11807</v>
          </cell>
          <cell r="AV116">
            <v>21518</v>
          </cell>
          <cell r="AW116">
            <v>116354</v>
          </cell>
          <cell r="AX116">
            <v>172228</v>
          </cell>
          <cell r="AY116">
            <v>14456</v>
          </cell>
          <cell r="AZ116">
            <v>24071</v>
          </cell>
          <cell r="BA116">
            <v>36125</v>
          </cell>
          <cell r="BB116">
            <v>62976</v>
          </cell>
          <cell r="BC116">
            <v>130810</v>
          </cell>
          <cell r="BD116">
            <v>196299</v>
          </cell>
        </row>
        <row r="117">
          <cell r="A117">
            <v>117</v>
          </cell>
          <cell r="C117" t="str">
            <v>на теплоэнергию</v>
          </cell>
          <cell r="D117" t="str">
            <v>-//-</v>
          </cell>
          <cell r="E117">
            <v>15896</v>
          </cell>
          <cell r="F117">
            <v>20680</v>
          </cell>
          <cell r="G117">
            <v>13362</v>
          </cell>
          <cell r="H117">
            <v>22062</v>
          </cell>
          <cell r="I117">
            <v>29258</v>
          </cell>
          <cell r="J117">
            <v>42742</v>
          </cell>
          <cell r="K117">
            <v>12613</v>
          </cell>
          <cell r="L117">
            <v>25023</v>
          </cell>
          <cell r="M117">
            <v>41871</v>
          </cell>
          <cell r="N117">
            <v>67765</v>
          </cell>
          <cell r="O117">
            <v>13623</v>
          </cell>
          <cell r="P117">
            <v>22330</v>
          </cell>
          <cell r="Q117">
            <v>55494</v>
          </cell>
          <cell r="R117">
            <v>90095</v>
          </cell>
          <cell r="S117">
            <v>12405</v>
          </cell>
          <cell r="T117">
            <v>13871</v>
          </cell>
          <cell r="U117">
            <v>67899</v>
          </cell>
          <cell r="V117">
            <v>103966</v>
          </cell>
          <cell r="W117">
            <v>3633</v>
          </cell>
          <cell r="X117">
            <v>2810</v>
          </cell>
          <cell r="Y117">
            <v>29661</v>
          </cell>
          <cell r="Z117">
            <v>39011</v>
          </cell>
          <cell r="AA117">
            <v>71532</v>
          </cell>
          <cell r="AB117">
            <v>106776</v>
          </cell>
          <cell r="AC117">
            <v>6734</v>
          </cell>
          <cell r="AD117">
            <v>7183</v>
          </cell>
          <cell r="AE117">
            <v>78266</v>
          </cell>
          <cell r="AF117">
            <v>113959</v>
          </cell>
          <cell r="AG117">
            <v>6734</v>
          </cell>
          <cell r="AH117">
            <v>6978</v>
          </cell>
          <cell r="AI117">
            <v>85000</v>
          </cell>
          <cell r="AJ117">
            <v>120937</v>
          </cell>
          <cell r="AK117">
            <v>9291</v>
          </cell>
          <cell r="AL117">
            <v>6716</v>
          </cell>
          <cell r="AM117">
            <v>22759</v>
          </cell>
          <cell r="AN117">
            <v>20877</v>
          </cell>
          <cell r="AO117">
            <v>94291</v>
          </cell>
          <cell r="AP117">
            <v>127653</v>
          </cell>
          <cell r="AQ117">
            <v>11909</v>
          </cell>
          <cell r="AR117">
            <v>18812</v>
          </cell>
          <cell r="AS117">
            <v>106200</v>
          </cell>
          <cell r="AT117">
            <v>146465</v>
          </cell>
          <cell r="AU117">
            <v>12556</v>
          </cell>
          <cell r="AV117">
            <v>21637</v>
          </cell>
          <cell r="AW117">
            <v>118756</v>
          </cell>
          <cell r="AX117">
            <v>168102</v>
          </cell>
          <cell r="AY117">
            <v>15378</v>
          </cell>
          <cell r="AZ117">
            <v>24259</v>
          </cell>
          <cell r="BA117">
            <v>39843</v>
          </cell>
          <cell r="BB117">
            <v>64708</v>
          </cell>
          <cell r="BC117">
            <v>134134</v>
          </cell>
          <cell r="BD117">
            <v>192361</v>
          </cell>
        </row>
        <row r="118">
          <cell r="A118">
            <v>118</v>
          </cell>
          <cell r="B118">
            <v>2</v>
          </cell>
          <cell r="C118" t="str">
            <v>Теплофикационные коэффициенты</v>
          </cell>
        </row>
        <row r="119">
          <cell r="A119">
            <v>119</v>
          </cell>
          <cell r="B119" t="str">
            <v>2.1</v>
          </cell>
          <cell r="C119" t="str">
            <v>Переводной коэф. на мазут</v>
          </cell>
          <cell r="E119">
            <v>1.3700455980357769</v>
          </cell>
          <cell r="F119">
            <v>1.3489880133621537</v>
          </cell>
          <cell r="G119">
            <v>1.3699795779441797</v>
          </cell>
          <cell r="H119">
            <v>1.3490364025695931</v>
          </cell>
          <cell r="I119">
            <v>1.3700157649863498</v>
          </cell>
          <cell r="J119">
            <v>1.3490160410120722</v>
          </cell>
          <cell r="K119">
            <v>1.3700417536534446</v>
          </cell>
          <cell r="L119">
            <v>0</v>
          </cell>
          <cell r="M119">
            <v>1.3700237314348185</v>
          </cell>
          <cell r="N119">
            <v>1.3490160410120722</v>
          </cell>
          <cell r="O119">
            <v>1.3700488334237655</v>
          </cell>
          <cell r="P119">
            <v>0</v>
          </cell>
          <cell r="Q119">
            <v>1.3700278551532032</v>
          </cell>
          <cell r="R119">
            <v>1.3490160410120722</v>
          </cell>
          <cell r="S119">
            <v>0</v>
          </cell>
          <cell r="T119">
            <v>0</v>
          </cell>
          <cell r="U119">
            <v>1.3700278551532032</v>
          </cell>
          <cell r="V119">
            <v>1.3490160410120722</v>
          </cell>
          <cell r="W119">
            <v>0</v>
          </cell>
          <cell r="X119">
            <v>0</v>
          </cell>
          <cell r="Y119">
            <v>1.3700488334237655</v>
          </cell>
          <cell r="Z119">
            <v>0</v>
          </cell>
          <cell r="AA119">
            <v>1.3700278551532032</v>
          </cell>
          <cell r="AB119">
            <v>1.3490160410120722</v>
          </cell>
          <cell r="AC119">
            <v>0</v>
          </cell>
          <cell r="AD119">
            <v>0</v>
          </cell>
          <cell r="AE119">
            <v>1.3700278551532032</v>
          </cell>
          <cell r="AF119">
            <v>1.3490160410120722</v>
          </cell>
          <cell r="AG119">
            <v>0</v>
          </cell>
          <cell r="AH119">
            <v>0</v>
          </cell>
          <cell r="AI119">
            <v>1.3700278551532032</v>
          </cell>
          <cell r="AJ119">
            <v>1.3490160410120722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1.3700278551532032</v>
          </cell>
          <cell r="AP119">
            <v>1.3490160410120722</v>
          </cell>
          <cell r="AQ119">
            <v>1.370023419203747</v>
          </cell>
          <cell r="AR119">
            <v>0</v>
          </cell>
          <cell r="AS119">
            <v>1.370027206483895</v>
          </cell>
          <cell r="AT119">
            <v>1.3490160410120722</v>
          </cell>
          <cell r="AU119">
            <v>1.3699454057555289</v>
          </cell>
          <cell r="AV119">
            <v>1.381139489194499</v>
          </cell>
          <cell r="AW119">
            <v>1.3700132559020326</v>
          </cell>
          <cell r="AX119">
            <v>1.350313417440292</v>
          </cell>
          <cell r="AY119">
            <v>1.3700596992367566</v>
          </cell>
          <cell r="AZ119">
            <v>0</v>
          </cell>
          <cell r="BA119">
            <v>1.370011977557839</v>
          </cell>
          <cell r="BB119">
            <v>1.381139489194499</v>
          </cell>
          <cell r="BC119">
            <v>1.3700212790955733</v>
          </cell>
          <cell r="BD119">
            <v>1.350313417440292</v>
          </cell>
        </row>
        <row r="120">
          <cell r="A120">
            <v>120</v>
          </cell>
          <cell r="B120" t="str">
            <v>2.2</v>
          </cell>
          <cell r="C120" t="str">
            <v>Переводной коэф. на газ</v>
          </cell>
          <cell r="E120">
            <v>1.1285705395481984</v>
          </cell>
          <cell r="F120">
            <v>1.1364372282357296</v>
          </cell>
          <cell r="G120">
            <v>1.1285574092247301</v>
          </cell>
          <cell r="H120">
            <v>1.1365737530624509</v>
          </cell>
          <cell r="I120">
            <v>1.1285646063583026</v>
          </cell>
          <cell r="J120">
            <v>1.1365055143233682</v>
          </cell>
          <cell r="K120">
            <v>1.1286028475518</v>
          </cell>
          <cell r="L120">
            <v>1.1365658280883737</v>
          </cell>
          <cell r="M120">
            <v>1.1285763285195567</v>
          </cell>
          <cell r="N120">
            <v>1.1365287423319426</v>
          </cell>
          <cell r="O120">
            <v>1.1285756853396902</v>
          </cell>
          <cell r="P120">
            <v>1.1374196224849615</v>
          </cell>
          <cell r="Q120">
            <v>1.1285761735055702</v>
          </cell>
          <cell r="R120">
            <v>1.1367561186080861</v>
          </cell>
          <cell r="S120">
            <v>1.128563608034699</v>
          </cell>
          <cell r="T120">
            <v>1.1385688616425325</v>
          </cell>
          <cell r="U120">
            <v>1.1285739655478602</v>
          </cell>
          <cell r="V120">
            <v>1.1369929213803769</v>
          </cell>
          <cell r="W120">
            <v>1.128494485765581</v>
          </cell>
          <cell r="X120">
            <v>1.1396078431372549</v>
          </cell>
          <cell r="Y120">
            <v>1.1285599301286113</v>
          </cell>
          <cell r="Z120">
            <v>1.1379555163845128</v>
          </cell>
          <cell r="AA120">
            <v>1.1285696296399939</v>
          </cell>
          <cell r="AB120">
            <v>1.137052892874167</v>
          </cell>
          <cell r="AC120">
            <v>1.128618541590326</v>
          </cell>
          <cell r="AD120">
            <v>1.1422714849681141</v>
          </cell>
          <cell r="AE120">
            <v>1.1285738918301009</v>
          </cell>
          <cell r="AF120">
            <v>1.137344722474591</v>
          </cell>
          <cell r="AG120">
            <v>1.128618541590326</v>
          </cell>
          <cell r="AH120">
            <v>1.1428682170542637</v>
          </cell>
          <cell r="AI120">
            <v>1.1285774707458058</v>
          </cell>
          <cell r="AJ120">
            <v>1.13763151751286</v>
          </cell>
          <cell r="AK120">
            <v>1.1285211267605635</v>
          </cell>
          <cell r="AL120">
            <v>1.1452513966480447</v>
          </cell>
          <cell r="AM120">
            <v>1.1285788764825999</v>
          </cell>
          <cell r="AN120">
            <v>1.1434381638257085</v>
          </cell>
          <cell r="AO120">
            <v>1.1285718821437642</v>
          </cell>
          <cell r="AP120">
            <v>1.1379973637422598</v>
          </cell>
          <cell r="AQ120">
            <v>1.1285655229433651</v>
          </cell>
          <cell r="AR120">
            <v>1.1415784966435536</v>
          </cell>
          <cell r="AS120">
            <v>1.1285712252131703</v>
          </cell>
          <cell r="AT120">
            <v>1.1384335829056953</v>
          </cell>
          <cell r="AU120">
            <v>1.1285555966014038</v>
          </cell>
          <cell r="AV120">
            <v>1.140864326265786</v>
          </cell>
          <cell r="AW120">
            <v>1.1285696057164731</v>
          </cell>
          <cell r="AX120">
            <v>1.1387418094202686</v>
          </cell>
          <cell r="AY120">
            <v>1.1285781323322384</v>
          </cell>
          <cell r="AZ120">
            <v>1.1397061866335609</v>
          </cell>
          <cell r="BA120">
            <v>1.1285672914911542</v>
          </cell>
          <cell r="BB120">
            <v>1.1406284264277435</v>
          </cell>
          <cell r="BC120">
            <v>1.1285705658554261</v>
          </cell>
          <cell r="BD120">
            <v>1.1388617300468276</v>
          </cell>
        </row>
        <row r="121">
          <cell r="A121">
            <v>121</v>
          </cell>
          <cell r="B121" t="str">
            <v>VI</v>
          </cell>
          <cell r="C121" t="str">
            <v>Нормативные характеристики</v>
          </cell>
        </row>
        <row r="122">
          <cell r="A122">
            <v>122</v>
          </cell>
          <cell r="B122">
            <v>1</v>
          </cell>
          <cell r="C122" t="str">
            <v>Собственные нужды по норме всего</v>
          </cell>
          <cell r="D122" t="str">
            <v>тыс.кВтч</v>
          </cell>
          <cell r="F122">
            <v>13817</v>
          </cell>
          <cell r="H122">
            <v>13567</v>
          </cell>
          <cell r="J122">
            <v>27384</v>
          </cell>
          <cell r="L122">
            <v>14187</v>
          </cell>
          <cell r="N122">
            <v>41571</v>
          </cell>
          <cell r="P122">
            <v>13371</v>
          </cell>
          <cell r="R122">
            <v>54942</v>
          </cell>
          <cell r="T122">
            <v>9683</v>
          </cell>
          <cell r="V122">
            <v>64625</v>
          </cell>
          <cell r="X122">
            <v>2433</v>
          </cell>
          <cell r="Z122">
            <v>25487</v>
          </cell>
          <cell r="AB122">
            <v>67058</v>
          </cell>
          <cell r="AD122">
            <v>5188</v>
          </cell>
          <cell r="AF122">
            <v>72246</v>
          </cell>
          <cell r="AH122">
            <v>5120</v>
          </cell>
          <cell r="AJ122">
            <v>77366</v>
          </cell>
          <cell r="AL122">
            <v>5114</v>
          </cell>
          <cell r="AN122">
            <v>15422</v>
          </cell>
          <cell r="AP122">
            <v>82480</v>
          </cell>
          <cell r="AR122">
            <v>11382</v>
          </cell>
          <cell r="AT122">
            <v>93862</v>
          </cell>
          <cell r="AV122">
            <v>12663</v>
          </cell>
          <cell r="AX122">
            <v>106525</v>
          </cell>
          <cell r="AZ122">
            <v>12441</v>
          </cell>
          <cell r="BB122">
            <v>36486</v>
          </cell>
          <cell r="BD122">
            <v>118966</v>
          </cell>
        </row>
        <row r="123">
          <cell r="A123">
            <v>123</v>
          </cell>
          <cell r="B123" t="str">
            <v>1.1</v>
          </cell>
          <cell r="C123" t="str">
            <v xml:space="preserve"> в т.ч. на э/энергию</v>
          </cell>
          <cell r="D123" t="str">
            <v>-//-</v>
          </cell>
          <cell r="F123">
            <v>5965</v>
          </cell>
          <cell r="H123">
            <v>5901</v>
          </cell>
          <cell r="J123">
            <v>11866</v>
          </cell>
          <cell r="L123">
            <v>6347</v>
          </cell>
          <cell r="M123">
            <v>0</v>
          </cell>
          <cell r="N123">
            <v>18213</v>
          </cell>
          <cell r="P123">
            <v>6100</v>
          </cell>
          <cell r="R123">
            <v>24313</v>
          </cell>
          <cell r="T123">
            <v>4180</v>
          </cell>
          <cell r="U123">
            <v>0</v>
          </cell>
          <cell r="V123">
            <v>28493</v>
          </cell>
          <cell r="X123">
            <v>1044</v>
          </cell>
          <cell r="Y123">
            <v>0</v>
          </cell>
          <cell r="Z123">
            <v>11324</v>
          </cell>
          <cell r="AA123">
            <v>0</v>
          </cell>
          <cell r="AB123">
            <v>29537</v>
          </cell>
          <cell r="AD123">
            <v>2325</v>
          </cell>
          <cell r="AE123">
            <v>0</v>
          </cell>
          <cell r="AF123">
            <v>31862</v>
          </cell>
          <cell r="AH123">
            <v>2355</v>
          </cell>
          <cell r="AI123">
            <v>0</v>
          </cell>
          <cell r="AJ123">
            <v>34217</v>
          </cell>
          <cell r="AL123">
            <v>2301</v>
          </cell>
          <cell r="AM123">
            <v>0</v>
          </cell>
          <cell r="AN123">
            <v>6981</v>
          </cell>
          <cell r="AO123">
            <v>0</v>
          </cell>
          <cell r="AP123">
            <v>36518</v>
          </cell>
          <cell r="AR123">
            <v>4754</v>
          </cell>
          <cell r="AS123">
            <v>0</v>
          </cell>
          <cell r="AT123">
            <v>41272</v>
          </cell>
          <cell r="AV123">
            <v>5012</v>
          </cell>
          <cell r="AW123">
            <v>0</v>
          </cell>
          <cell r="AX123">
            <v>46284</v>
          </cell>
          <cell r="AZ123">
            <v>5241</v>
          </cell>
          <cell r="BA123">
            <v>0</v>
          </cell>
          <cell r="BB123">
            <v>15007</v>
          </cell>
          <cell r="BC123">
            <v>0</v>
          </cell>
          <cell r="BD123">
            <v>51525</v>
          </cell>
        </row>
        <row r="124">
          <cell r="A124">
            <v>124</v>
          </cell>
          <cell r="C124" t="str">
            <v>то же в %</v>
          </cell>
          <cell r="D124" t="str">
            <v>%</v>
          </cell>
          <cell r="F124">
            <v>4.8414849926139958</v>
          </cell>
          <cell r="H124">
            <v>4.6434585543192579</v>
          </cell>
          <cell r="J124">
            <v>4.7409384389183664</v>
          </cell>
          <cell r="L124">
            <v>4.6154293650966789</v>
          </cell>
          <cell r="N124">
            <v>4.6964324853985895</v>
          </cell>
          <cell r="P124">
            <v>5.1160762211486848</v>
          </cell>
          <cell r="R124">
            <v>4.7951135715933946</v>
          </cell>
          <cell r="T124">
            <v>6.5250308299901656</v>
          </cell>
          <cell r="V124">
            <v>4.9891612297714234</v>
          </cell>
          <cell r="X124">
            <v>9.6666666666666661</v>
          </cell>
          <cell r="Z124">
            <v>5.8343165389787375</v>
          </cell>
          <cell r="AB124">
            <v>5.0759755146090892</v>
          </cell>
          <cell r="AD124">
            <v>8.153603366649131</v>
          </cell>
          <cell r="AF124">
            <v>5.2197446646778491</v>
          </cell>
          <cell r="AH124">
            <v>8.6005405010590898</v>
          </cell>
          <cell r="AJ124">
            <v>5.3648899724833212</v>
          </cell>
          <cell r="AL124">
            <v>8.3023633411510005</v>
          </cell>
          <cell r="AN124">
            <v>8.3492800076544036</v>
          </cell>
          <cell r="AP124">
            <v>5.4872203272678099</v>
          </cell>
          <cell r="AR124">
            <v>5.4607900570890333</v>
          </cell>
          <cell r="AT124">
            <v>5.4841628718771886</v>
          </cell>
          <cell r="AV124">
            <v>4.6619352798370368</v>
          </cell>
          <cell r="AX124">
            <v>5.3813849008692252</v>
          </cell>
          <cell r="AZ124">
            <v>4.3899987435607493</v>
          </cell>
          <cell r="BB124">
            <v>4.7800452936923277</v>
          </cell>
          <cell r="BD124">
            <v>5.2605463617234376</v>
          </cell>
        </row>
        <row r="125">
          <cell r="A125">
            <v>125</v>
          </cell>
          <cell r="B125" t="str">
            <v>1.2</v>
          </cell>
          <cell r="C125" t="str">
            <v>на т/энергию</v>
          </cell>
          <cell r="D125" t="str">
            <v>тыс.кВтч</v>
          </cell>
          <cell r="F125">
            <v>7852</v>
          </cell>
          <cell r="H125">
            <v>7666</v>
          </cell>
          <cell r="J125">
            <v>15518</v>
          </cell>
          <cell r="L125">
            <v>7840</v>
          </cell>
          <cell r="M125">
            <v>0</v>
          </cell>
          <cell r="N125">
            <v>23358</v>
          </cell>
          <cell r="P125">
            <v>7271</v>
          </cell>
          <cell r="R125">
            <v>30629</v>
          </cell>
          <cell r="T125">
            <v>5503</v>
          </cell>
          <cell r="U125">
            <v>0</v>
          </cell>
          <cell r="V125">
            <v>36132</v>
          </cell>
          <cell r="X125">
            <v>1389</v>
          </cell>
          <cell r="Y125">
            <v>0</v>
          </cell>
          <cell r="Z125">
            <v>14163</v>
          </cell>
          <cell r="AA125">
            <v>0</v>
          </cell>
          <cell r="AB125">
            <v>37521</v>
          </cell>
          <cell r="AD125">
            <v>2863</v>
          </cell>
          <cell r="AE125">
            <v>0</v>
          </cell>
          <cell r="AF125">
            <v>40384</v>
          </cell>
          <cell r="AH125">
            <v>2765</v>
          </cell>
          <cell r="AI125">
            <v>0</v>
          </cell>
          <cell r="AJ125">
            <v>43149</v>
          </cell>
          <cell r="AL125">
            <v>2813</v>
          </cell>
          <cell r="AM125">
            <v>0</v>
          </cell>
          <cell r="AN125">
            <v>8441</v>
          </cell>
          <cell r="AO125">
            <v>0</v>
          </cell>
          <cell r="AP125">
            <v>45962</v>
          </cell>
          <cell r="AR125">
            <v>6628</v>
          </cell>
          <cell r="AS125">
            <v>0</v>
          </cell>
          <cell r="AT125">
            <v>52590</v>
          </cell>
          <cell r="AV125">
            <v>7651</v>
          </cell>
          <cell r="AW125">
            <v>0</v>
          </cell>
          <cell r="AX125">
            <v>60241</v>
          </cell>
          <cell r="AZ125">
            <v>7200</v>
          </cell>
          <cell r="BA125">
            <v>0</v>
          </cell>
          <cell r="BB125">
            <v>21479</v>
          </cell>
          <cell r="BC125">
            <v>0</v>
          </cell>
          <cell r="BD125">
            <v>67441</v>
          </cell>
        </row>
        <row r="126">
          <cell r="A126">
            <v>126</v>
          </cell>
          <cell r="C126" t="str">
            <v>то же</v>
          </cell>
          <cell r="D126" t="str">
            <v>гр./Гкал.</v>
          </cell>
          <cell r="F126">
            <v>36.32007178903644</v>
          </cell>
          <cell r="H126">
            <v>31.793034231633779</v>
          </cell>
          <cell r="J126">
            <v>33.933143965485201</v>
          </cell>
          <cell r="L126">
            <v>34.62224655985586</v>
          </cell>
          <cell r="N126">
            <v>34.161358966296405</v>
          </cell>
          <cell r="P126">
            <v>36.25710581430139</v>
          </cell>
          <cell r="R126">
            <v>34.636631440865322</v>
          </cell>
          <cell r="T126">
            <v>46.121224311911227</v>
          </cell>
          <cell r="V126">
            <v>36.001996789592781</v>
          </cell>
          <cell r="X126">
            <v>62.825093853181968</v>
          </cell>
          <cell r="Z126">
            <v>41.416519234424577</v>
          </cell>
          <cell r="AB126">
            <v>36.580158327808761</v>
          </cell>
          <cell r="AD126">
            <v>49.013062160820368</v>
          </cell>
          <cell r="AF126">
            <v>37.250042199619422</v>
          </cell>
          <cell r="AH126">
            <v>50.855251057568509</v>
          </cell>
          <cell r="AJ126">
            <v>37.899768380056969</v>
          </cell>
          <cell r="AL126">
            <v>50.575332614167564</v>
          </cell>
          <cell r="AN126">
            <v>50.123810145900009</v>
          </cell>
          <cell r="AP126">
            <v>38.490172285434582</v>
          </cell>
          <cell r="AR126">
            <v>38.825397011358248</v>
          </cell>
          <cell r="AT126">
            <v>38.532102025444821</v>
          </cell>
          <cell r="AV126">
            <v>37.098815417513201</v>
          </cell>
          <cell r="AX126">
            <v>38.343955612388761</v>
          </cell>
          <cell r="AZ126">
            <v>31.666446760786386</v>
          </cell>
          <cell r="BB126">
            <v>35.542663110028528</v>
          </cell>
          <cell r="BD126">
            <v>37.499742832534217</v>
          </cell>
        </row>
        <row r="127">
          <cell r="A127">
            <v>127</v>
          </cell>
          <cell r="B127">
            <v>2</v>
          </cell>
          <cell r="C127" t="str">
            <v>Расход условного топлива по норме</v>
          </cell>
          <cell r="D127" t="str">
            <v>т.у.т.</v>
          </cell>
          <cell r="F127">
            <v>55805</v>
          </cell>
          <cell r="H127">
            <v>57655</v>
          </cell>
          <cell r="J127">
            <v>113460</v>
          </cell>
          <cell r="L127">
            <v>60625</v>
          </cell>
          <cell r="N127">
            <v>174085</v>
          </cell>
          <cell r="P127">
            <v>53771</v>
          </cell>
          <cell r="R127">
            <v>227856</v>
          </cell>
          <cell r="T127">
            <v>31946</v>
          </cell>
          <cell r="V127">
            <v>259802</v>
          </cell>
          <cell r="X127">
            <v>5670</v>
          </cell>
          <cell r="Z127">
            <v>91387</v>
          </cell>
          <cell r="AB127">
            <v>265472</v>
          </cell>
          <cell r="AD127">
            <v>14801</v>
          </cell>
          <cell r="AF127">
            <v>280273</v>
          </cell>
          <cell r="AH127">
            <v>14567</v>
          </cell>
          <cell r="AJ127">
            <v>294840</v>
          </cell>
          <cell r="AL127">
            <v>14290</v>
          </cell>
          <cell r="AN127">
            <v>43658</v>
          </cell>
          <cell r="AP127">
            <v>309130</v>
          </cell>
          <cell r="AR127">
            <v>41217</v>
          </cell>
          <cell r="AT127">
            <v>350347</v>
          </cell>
          <cell r="AV127">
            <v>49445</v>
          </cell>
          <cell r="AX127">
            <v>399792</v>
          </cell>
          <cell r="AZ127">
            <v>54884</v>
          </cell>
          <cell r="BB127">
            <v>145546</v>
          </cell>
          <cell r="BD127">
            <v>454676</v>
          </cell>
        </row>
        <row r="128">
          <cell r="A128">
            <v>128</v>
          </cell>
          <cell r="B128" t="str">
            <v>2.1</v>
          </cell>
          <cell r="C128" t="str">
            <v>Расход условного топлива по нормат</v>
          </cell>
        </row>
        <row r="129">
          <cell r="A129">
            <v>129</v>
          </cell>
          <cell r="C129" t="str">
            <v>на э/энергию</v>
          </cell>
          <cell r="D129" t="str">
            <v>т.у.т.</v>
          </cell>
          <cell r="F129">
            <v>29114</v>
          </cell>
          <cell r="H129">
            <v>28045</v>
          </cell>
          <cell r="J129">
            <v>57159</v>
          </cell>
          <cell r="L129">
            <v>32434</v>
          </cell>
          <cell r="M129">
            <v>0</v>
          </cell>
          <cell r="N129">
            <v>89593</v>
          </cell>
          <cell r="P129">
            <v>28683</v>
          </cell>
          <cell r="R129">
            <v>118276</v>
          </cell>
          <cell r="T129">
            <v>16275</v>
          </cell>
          <cell r="U129">
            <v>0</v>
          </cell>
          <cell r="V129">
            <v>134551</v>
          </cell>
          <cell r="X129">
            <v>2501</v>
          </cell>
          <cell r="Y129">
            <v>0</v>
          </cell>
          <cell r="Z129">
            <v>47459</v>
          </cell>
          <cell r="AA129">
            <v>0</v>
          </cell>
          <cell r="AB129">
            <v>137052</v>
          </cell>
          <cell r="AD129">
            <v>6731</v>
          </cell>
          <cell r="AE129">
            <v>0</v>
          </cell>
          <cell r="AF129">
            <v>143783</v>
          </cell>
          <cell r="AH129">
            <v>6674</v>
          </cell>
          <cell r="AI129">
            <v>0</v>
          </cell>
          <cell r="AJ129">
            <v>150457</v>
          </cell>
          <cell r="AL129">
            <v>6632</v>
          </cell>
          <cell r="AM129">
            <v>0</v>
          </cell>
          <cell r="AN129">
            <v>20037</v>
          </cell>
          <cell r="AO129">
            <v>0</v>
          </cell>
          <cell r="AP129">
            <v>157089</v>
          </cell>
          <cell r="AR129">
            <v>19782</v>
          </cell>
          <cell r="AS129">
            <v>0</v>
          </cell>
          <cell r="AT129">
            <v>176871</v>
          </cell>
          <cell r="AV129">
            <v>24288</v>
          </cell>
          <cell r="AW129">
            <v>0</v>
          </cell>
          <cell r="AX129">
            <v>201159</v>
          </cell>
          <cell r="AZ129">
            <v>27327</v>
          </cell>
          <cell r="BA129">
            <v>0</v>
          </cell>
          <cell r="BB129">
            <v>71397</v>
          </cell>
          <cell r="BC129">
            <v>0</v>
          </cell>
          <cell r="BD129">
            <v>228486</v>
          </cell>
        </row>
        <row r="130">
          <cell r="A130">
            <v>130</v>
          </cell>
          <cell r="B130" t="str">
            <v>2.1</v>
          </cell>
          <cell r="C130" t="str">
            <v>Расход условного топлива по нормат</v>
          </cell>
        </row>
        <row r="131">
          <cell r="A131">
            <v>131</v>
          </cell>
          <cell r="C131" t="str">
            <v>на т/энергию</v>
          </cell>
          <cell r="D131" t="str">
            <v>т.у.т.</v>
          </cell>
          <cell r="F131">
            <v>26691</v>
          </cell>
          <cell r="H131">
            <v>29610</v>
          </cell>
          <cell r="J131">
            <v>56301</v>
          </cell>
          <cell r="L131">
            <v>28191</v>
          </cell>
          <cell r="M131">
            <v>0</v>
          </cell>
          <cell r="N131">
            <v>84492</v>
          </cell>
          <cell r="P131">
            <v>25088</v>
          </cell>
          <cell r="R131">
            <v>109580</v>
          </cell>
          <cell r="T131">
            <v>15671</v>
          </cell>
          <cell r="U131">
            <v>0</v>
          </cell>
          <cell r="V131">
            <v>125251</v>
          </cell>
          <cell r="X131">
            <v>3169</v>
          </cell>
          <cell r="Y131">
            <v>0</v>
          </cell>
          <cell r="Z131">
            <v>43928</v>
          </cell>
          <cell r="AA131">
            <v>0</v>
          </cell>
          <cell r="AB131">
            <v>128420</v>
          </cell>
          <cell r="AD131">
            <v>8070</v>
          </cell>
          <cell r="AE131">
            <v>0</v>
          </cell>
          <cell r="AF131">
            <v>136490</v>
          </cell>
          <cell r="AH131">
            <v>7893</v>
          </cell>
          <cell r="AI131">
            <v>0</v>
          </cell>
          <cell r="AJ131">
            <v>144383</v>
          </cell>
          <cell r="AL131">
            <v>7658</v>
          </cell>
          <cell r="AM131">
            <v>0</v>
          </cell>
          <cell r="AN131">
            <v>23621</v>
          </cell>
          <cell r="AO131">
            <v>0</v>
          </cell>
          <cell r="AP131">
            <v>152041</v>
          </cell>
          <cell r="AR131">
            <v>21435</v>
          </cell>
          <cell r="AS131">
            <v>0</v>
          </cell>
          <cell r="AT131">
            <v>173476</v>
          </cell>
          <cell r="AV131">
            <v>25157</v>
          </cell>
          <cell r="AW131">
            <v>0</v>
          </cell>
          <cell r="AX131">
            <v>198633</v>
          </cell>
          <cell r="AZ131">
            <v>27557</v>
          </cell>
          <cell r="BA131">
            <v>0</v>
          </cell>
          <cell r="BB131">
            <v>74149</v>
          </cell>
          <cell r="BC131">
            <v>0</v>
          </cell>
          <cell r="BD131">
            <v>226190</v>
          </cell>
        </row>
        <row r="132">
          <cell r="A132">
            <v>132</v>
          </cell>
          <cell r="B132" t="str">
            <v>3.1</v>
          </cell>
          <cell r="C132" t="str">
            <v>Нормативная удельная норма</v>
          </cell>
        </row>
        <row r="133">
          <cell r="A133">
            <v>133</v>
          </cell>
          <cell r="C133" t="str">
            <v>на выработку э/энергии</v>
          </cell>
          <cell r="D133" t="str">
            <v>гр/кВтч</v>
          </cell>
          <cell r="F133">
            <v>266.28739721767448</v>
          </cell>
          <cell r="H133">
            <v>247.04680191330237</v>
          </cell>
          <cell r="J133">
            <v>256.48630942231239</v>
          </cell>
          <cell r="L133">
            <v>262.89595694322861</v>
          </cell>
          <cell r="N133">
            <v>258.77028299434471</v>
          </cell>
          <cell r="P133">
            <v>270.81917063222301</v>
          </cell>
          <cell r="R133">
            <v>261.59269957402387</v>
          </cell>
          <cell r="T133">
            <v>299.29383206443782</v>
          </cell>
          <cell r="V133">
            <v>265.64017721059156</v>
          </cell>
          <cell r="X133">
            <v>299.59271681839959</v>
          </cell>
          <cell r="Z133">
            <v>281.42530153346223</v>
          </cell>
          <cell r="AB133">
            <v>266.19068336492745</v>
          </cell>
          <cell r="AD133">
            <v>288.52501178790345</v>
          </cell>
          <cell r="AF133">
            <v>267.15880734234742</v>
          </cell>
          <cell r="AH133">
            <v>299.86071797636697</v>
          </cell>
          <cell r="AJ133">
            <v>268.45748951735214</v>
          </cell>
          <cell r="AL133">
            <v>293.58123063302344</v>
          </cell>
          <cell r="AN133">
            <v>293.90107955878904</v>
          </cell>
          <cell r="AP133">
            <v>269.43091383095503</v>
          </cell>
          <cell r="AR133">
            <v>261.22438199873233</v>
          </cell>
          <cell r="AT133">
            <v>268.48754037840331</v>
          </cell>
          <cell r="AV133">
            <v>256.04317987750244</v>
          </cell>
          <cell r="AX133">
            <v>266.92116922562485</v>
          </cell>
          <cell r="AZ133">
            <v>255.52625673249551</v>
          </cell>
          <cell r="BB133">
            <v>257.25774778313053</v>
          </cell>
          <cell r="BD133">
            <v>265.5051123033428</v>
          </cell>
        </row>
        <row r="134">
          <cell r="A134">
            <v>134</v>
          </cell>
          <cell r="B134" t="str">
            <v>3.2</v>
          </cell>
          <cell r="C134" t="str">
            <v>Нормативная удельная норма</v>
          </cell>
        </row>
        <row r="135">
          <cell r="A135">
            <v>135</v>
          </cell>
          <cell r="C135" t="str">
            <v>на выработку т/энергии</v>
          </cell>
          <cell r="D135" t="str">
            <v>кг/Гкал</v>
          </cell>
          <cell r="F135">
            <v>123.46141570570197</v>
          </cell>
          <cell r="H135">
            <v>122.80090576554608</v>
          </cell>
          <cell r="J135">
            <v>123.11315494269765</v>
          </cell>
          <cell r="L135">
            <v>124.49435622052252</v>
          </cell>
          <cell r="N135">
            <v>123.57057718042282</v>
          </cell>
          <cell r="P135">
            <v>125.10222399521292</v>
          </cell>
          <cell r="R135">
            <v>123.91792331744497</v>
          </cell>
          <cell r="T135">
            <v>131.34030641322204</v>
          </cell>
          <cell r="V135">
            <v>124.80034595077176</v>
          </cell>
          <cell r="X135">
            <v>143.33529331946266</v>
          </cell>
          <cell r="Z135">
            <v>128.45759068910561</v>
          </cell>
          <cell r="AB135">
            <v>125.19985961080995</v>
          </cell>
          <cell r="AD135">
            <v>138.15417800832006</v>
          </cell>
          <cell r="AF135">
            <v>125.8978372579748</v>
          </cell>
          <cell r="AH135">
            <v>145.17196983630677</v>
          </cell>
          <cell r="AJ135">
            <v>126.81828682050025</v>
          </cell>
          <cell r="AL135">
            <v>137.68428622797555</v>
          </cell>
          <cell r="AN135">
            <v>140.26472212490276</v>
          </cell>
          <cell r="AP135">
            <v>127.32440460488576</v>
          </cell>
          <cell r="AR135">
            <v>125.5616151083983</v>
          </cell>
          <cell r="AT135">
            <v>127.10391578182286</v>
          </cell>
          <cell r="AV135">
            <v>121.98338772165464</v>
          </cell>
          <cell r="AX135">
            <v>126.43174806453442</v>
          </cell>
          <cell r="AZ135">
            <v>121.19892685930422</v>
          </cell>
          <cell r="BB135">
            <v>122.69905148961801</v>
          </cell>
          <cell r="BD135">
            <v>125.77018180766764</v>
          </cell>
        </row>
        <row r="136">
          <cell r="A136">
            <v>136</v>
          </cell>
          <cell r="B136">
            <v>4</v>
          </cell>
          <cell r="C136" t="str">
            <v>Общая экономия топлива</v>
          </cell>
          <cell r="D136" t="str">
            <v>т.у.т.</v>
          </cell>
          <cell r="F136">
            <v>-195</v>
          </cell>
          <cell r="H136">
            <v>-970</v>
          </cell>
          <cell r="J136">
            <v>-1165</v>
          </cell>
          <cell r="L136">
            <v>-953</v>
          </cell>
          <cell r="N136">
            <v>-2118</v>
          </cell>
          <cell r="P136">
            <v>-1064</v>
          </cell>
          <cell r="R136">
            <v>-3182</v>
          </cell>
          <cell r="T136">
            <v>-370</v>
          </cell>
          <cell r="V136">
            <v>-3552</v>
          </cell>
          <cell r="X136">
            <v>-142</v>
          </cell>
          <cell r="Z136">
            <v>-1576</v>
          </cell>
          <cell r="AB136">
            <v>-3694</v>
          </cell>
          <cell r="AD136">
            <v>-245</v>
          </cell>
          <cell r="AF136">
            <v>-3939</v>
          </cell>
          <cell r="AH136">
            <v>-176</v>
          </cell>
          <cell r="AJ136">
            <v>-4115</v>
          </cell>
          <cell r="AL136">
            <v>-60</v>
          </cell>
          <cell r="AN136">
            <v>-481</v>
          </cell>
          <cell r="AP136">
            <v>-4175</v>
          </cell>
          <cell r="AR136">
            <v>-107</v>
          </cell>
          <cell r="AT136">
            <v>-4282</v>
          </cell>
          <cell r="AV136">
            <v>-492</v>
          </cell>
          <cell r="AX136">
            <v>-4774</v>
          </cell>
          <cell r="AZ136">
            <v>-198</v>
          </cell>
          <cell r="BB136">
            <v>-797</v>
          </cell>
          <cell r="BD136">
            <v>-4972</v>
          </cell>
        </row>
        <row r="137">
          <cell r="A137">
            <v>137</v>
          </cell>
          <cell r="B137" t="str">
            <v>4.1</v>
          </cell>
          <cell r="C137" t="str">
            <v>Экономия по э/энергии</v>
          </cell>
          <cell r="D137" t="str">
            <v>т.у.т.</v>
          </cell>
          <cell r="F137">
            <v>-100</v>
          </cell>
          <cell r="H137">
            <v>-686</v>
          </cell>
          <cell r="J137">
            <v>-786</v>
          </cell>
          <cell r="L137">
            <v>-704</v>
          </cell>
          <cell r="N137">
            <v>-1490</v>
          </cell>
          <cell r="P137">
            <v>-754</v>
          </cell>
          <cell r="R137">
            <v>-2244</v>
          </cell>
          <cell r="T137">
            <v>-248</v>
          </cell>
          <cell r="V137">
            <v>-2492</v>
          </cell>
          <cell r="X137">
            <v>-109</v>
          </cell>
          <cell r="Z137">
            <v>-1111</v>
          </cell>
          <cell r="AB137">
            <v>-2601</v>
          </cell>
          <cell r="AD137">
            <v>-111</v>
          </cell>
          <cell r="AF137">
            <v>-2712</v>
          </cell>
          <cell r="AH137">
            <v>-94</v>
          </cell>
          <cell r="AJ137">
            <v>-2806</v>
          </cell>
          <cell r="AL137">
            <v>-27</v>
          </cell>
          <cell r="AN137">
            <v>-232</v>
          </cell>
          <cell r="AP137">
            <v>-2833</v>
          </cell>
          <cell r="AR137">
            <v>-66</v>
          </cell>
          <cell r="AT137">
            <v>-2899</v>
          </cell>
          <cell r="AV137">
            <v>-261</v>
          </cell>
          <cell r="AX137">
            <v>-3160</v>
          </cell>
          <cell r="AZ137">
            <v>-107</v>
          </cell>
          <cell r="BB137">
            <v>-434</v>
          </cell>
          <cell r="BD137">
            <v>-3267</v>
          </cell>
        </row>
        <row r="138">
          <cell r="A138">
            <v>138</v>
          </cell>
          <cell r="B138" t="str">
            <v>4.2</v>
          </cell>
          <cell r="C138" t="str">
            <v>Экономия по т/энергии</v>
          </cell>
          <cell r="D138" t="str">
            <v>т.у.т.</v>
          </cell>
          <cell r="F138">
            <v>-95</v>
          </cell>
          <cell r="H138">
            <v>-284</v>
          </cell>
          <cell r="J138">
            <v>-379</v>
          </cell>
          <cell r="L138">
            <v>-249</v>
          </cell>
          <cell r="N138">
            <v>-628</v>
          </cell>
          <cell r="P138">
            <v>-310</v>
          </cell>
          <cell r="R138">
            <v>-938</v>
          </cell>
          <cell r="T138">
            <v>-122</v>
          </cell>
          <cell r="V138">
            <v>-1060</v>
          </cell>
          <cell r="X138">
            <v>-33</v>
          </cell>
          <cell r="Z138">
            <v>-465</v>
          </cell>
          <cell r="AB138">
            <v>-1093</v>
          </cell>
          <cell r="AD138">
            <v>-134</v>
          </cell>
          <cell r="AF138">
            <v>-1227</v>
          </cell>
          <cell r="AH138">
            <v>-82</v>
          </cell>
          <cell r="AJ138">
            <v>-1309</v>
          </cell>
          <cell r="AL138">
            <v>-33</v>
          </cell>
          <cell r="AN138">
            <v>-249</v>
          </cell>
          <cell r="AP138">
            <v>-1342</v>
          </cell>
          <cell r="AR138">
            <v>-41</v>
          </cell>
          <cell r="AT138">
            <v>-1383</v>
          </cell>
          <cell r="AV138">
            <v>-231</v>
          </cell>
          <cell r="AX138">
            <v>-1614</v>
          </cell>
          <cell r="AZ138">
            <v>-91</v>
          </cell>
          <cell r="BB138">
            <v>-363</v>
          </cell>
          <cell r="BD138">
            <v>-1705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Свод. табл."/>
      <sheetName val="Мощность"/>
      <sheetName val="Отпуск ээ"/>
      <sheetName val="Аморт-я"/>
      <sheetName val="Зарплата"/>
      <sheetName val="Вспом. мат-лы"/>
      <sheetName val="Услуги"/>
      <sheetName val="Ремонт"/>
      <sheetName val="Кредиты"/>
      <sheetName val="Прочие затраты"/>
      <sheetName val="соцразвитие"/>
      <sheetName val="Лист13"/>
      <sheetName val="Лист14"/>
      <sheetName val="Лист15"/>
      <sheetName val="Лист16"/>
      <sheetName val="ИТОГИ  по Н,Р,Э,Q"/>
      <sheetName val="Макро"/>
      <sheetName val="Справочники"/>
      <sheetName val="Заголовок"/>
      <sheetName val="Закупки"/>
      <sheetName val="эл ст"/>
      <sheetName val="6"/>
      <sheetName val="Производство электроэнергии"/>
      <sheetName val="10"/>
      <sheetName val="11"/>
      <sheetName val="12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7"/>
      <sheetName val="28.3"/>
      <sheetName val="29"/>
      <sheetName val="7"/>
      <sheetName val="1.1"/>
      <sheetName val="1.2"/>
      <sheetName val="14"/>
      <sheetName val="16"/>
      <sheetName val="18.2"/>
      <sheetName val="18"/>
      <sheetName val="2.2"/>
      <sheetName val="20.1"/>
      <sheetName val="21.3"/>
      <sheetName val="22"/>
      <sheetName val="23"/>
      <sheetName val="24"/>
      <sheetName val="24.1"/>
      <sheetName val="25.1"/>
      <sheetName val="25"/>
      <sheetName val="26"/>
      <sheetName val="28.1"/>
      <sheetName val="28.2"/>
      <sheetName val="28"/>
      <sheetName val="3"/>
      <sheetName val="4"/>
      <sheetName val="5"/>
      <sheetName val="8"/>
      <sheetName val="9"/>
      <sheetName val="P2.1"/>
      <sheetName val="P2.2"/>
      <sheetName val="1997"/>
      <sheetName val="1998"/>
      <sheetName val="Константы"/>
      <sheetName val="инвестиции 2007"/>
      <sheetName val="УЗ-22(2002)"/>
      <sheetName val="УЗ-21(1кв.) (2)"/>
      <sheetName val="УЗ-21(2002)"/>
      <sheetName val="УЗ-22(3кв.) (2)"/>
      <sheetName val="Калькуляция кв"/>
      <sheetName val="Balance Sheet"/>
      <sheetName val="9-1"/>
      <sheetName val="Table"/>
      <sheetName val="Справочник"/>
      <sheetName val="Ожид ФР"/>
      <sheetName val="FEK 2002.Н"/>
      <sheetName val="хар-ка земли 1 "/>
      <sheetName val="Коррект"/>
      <sheetName val="2007"/>
      <sheetName val="Приложение 2.1"/>
      <sheetName val="факт 2009 года"/>
      <sheetName val="Факт 2010 года"/>
      <sheetName val="План на 2011 год"/>
      <sheetName val="Свод__табл_"/>
      <sheetName val="Отпуск_ээ"/>
      <sheetName val="Вспом__мат-лы"/>
      <sheetName val="Прочие_затраты"/>
      <sheetName val="ИТОГИ__по_Н,Р,Э,Q"/>
      <sheetName val="эл_ст"/>
      <sheetName val="УЗ-21(1кв_)_(2)"/>
      <sheetName val="УЗ-22(3кв_)_(2)"/>
      <sheetName val="Производство_электроэнергии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18_2"/>
      <sheetName val="2_2"/>
      <sheetName val="20_1"/>
      <sheetName val="21_3"/>
      <sheetName val="24_1"/>
      <sheetName val="25_1"/>
      <sheetName val="28_1"/>
      <sheetName val="28_2"/>
      <sheetName val="P2_1"/>
      <sheetName val="P2_2"/>
      <sheetName val="инвестиции_2007"/>
      <sheetName val="Калькуляция_кв"/>
      <sheetName val="Balance_Sheet"/>
      <sheetName val="Приложение 1"/>
      <sheetName val="1.11"/>
      <sheetName val="СписочнаяЧисленность"/>
      <sheetName val="Temp_TOV"/>
      <sheetName val="ф.2 за 4 кв.2005"/>
      <sheetName val="БФ-2-8-П"/>
      <sheetName val="ГоГРЭС"/>
      <sheetName val="19"/>
      <sheetName val="0"/>
      <sheetName val="1"/>
      <sheetName val="15"/>
      <sheetName val="17.1"/>
      <sheetName val="17"/>
      <sheetName val="20"/>
      <sheetName val="21"/>
      <sheetName val="30"/>
      <sheetName val="ГСМ_УР"/>
      <sheetName val="Услуги ПХ"/>
      <sheetName val="НЗП_УР"/>
      <sheetName val="ЭЭ_УР"/>
      <sheetName val="INV_KR"/>
      <sheetName val="ГСМ_РОК"/>
      <sheetName val="НЗП_РОК"/>
      <sheetName val="ПП"/>
      <sheetName val="ремонты_РОК"/>
      <sheetName val="Ээ_РОК"/>
      <sheetName val="Лист7"/>
      <sheetName val="БДДС"/>
      <sheetName val="БЮДЖЕТ"/>
      <sheetName val="Титульный лист С-П"/>
      <sheetName val="2002(v1)"/>
      <sheetName val="ФИНПЛАН"/>
      <sheetName val="13"/>
      <sheetName val="обслуживание"/>
      <sheetName val="SHPZ"/>
      <sheetName val=" накладные расходы"/>
      <sheetName val="жилой фонд"/>
      <sheetName val="Справ"/>
      <sheetName val="даты"/>
      <sheetName val="Фин план"/>
      <sheetName val="Списки"/>
      <sheetName val="Свод__табл_1"/>
      <sheetName val="Отпуск_ээ1"/>
      <sheetName val="Вспом__мат-лы1"/>
      <sheetName val="Прочие_затраты1"/>
      <sheetName val="ИТОГИ__по_Н,Р,Э,Q1"/>
      <sheetName val="эл_ст1"/>
      <sheetName val="Производство_электроэнергии1"/>
      <sheetName val="18_11"/>
      <sheetName val="19_1_11"/>
      <sheetName val="19_1_21"/>
      <sheetName val="19_21"/>
      <sheetName val="2_11"/>
      <sheetName val="21_11"/>
      <sheetName val="21_2_11"/>
      <sheetName val="21_2_21"/>
      <sheetName val="21_41"/>
      <sheetName val="28_31"/>
      <sheetName val="1_11"/>
      <sheetName val="1_21"/>
      <sheetName val="18_21"/>
      <sheetName val="2_21"/>
      <sheetName val="20_11"/>
      <sheetName val="21_31"/>
      <sheetName val="24_11"/>
      <sheetName val="25_11"/>
      <sheetName val="28_11"/>
      <sheetName val="28_21"/>
      <sheetName val="P2_11"/>
      <sheetName val="P2_21"/>
      <sheetName val="УЗ-21(1кв_)_(2)1"/>
      <sheetName val="УЗ-22(3кв_)_(2)1"/>
      <sheetName val="Калькуляция_кв1"/>
      <sheetName val="Balance_Sheet1"/>
      <sheetName val="инвестиции_20071"/>
      <sheetName val="хар-ка_земли_1_"/>
      <sheetName val="Приложение_1"/>
      <sheetName val="факт_2009_года"/>
      <sheetName val="Факт_2010_года"/>
      <sheetName val="План_на_2011_год"/>
      <sheetName val="1_111"/>
      <sheetName val="ф_2_за_4_кв_2005"/>
      <sheetName val="FEK_2002_Н"/>
      <sheetName val="Приложение_2_1"/>
      <sheetName val="17_1"/>
      <sheetName val="Услуги_ПХ"/>
      <sheetName val="Титульный_лист_С-П"/>
      <sheetName val="_накладные_расходы"/>
      <sheetName val="Ожид_ФР"/>
      <sheetName val="жилой_фонд"/>
      <sheetName val="Фин_план"/>
      <sheetName val="Свод__табл_2"/>
      <sheetName val="Отпуск_ээ2"/>
      <sheetName val="Вспом__мат-лы2"/>
      <sheetName val="Прочие_затраты2"/>
      <sheetName val="ИТОГИ__по_Н,Р,Э,Q2"/>
      <sheetName val="эл_ст2"/>
      <sheetName val="Производство_электроэнергии2"/>
      <sheetName val="18_12"/>
      <sheetName val="19_1_12"/>
      <sheetName val="19_1_22"/>
      <sheetName val="19_22"/>
      <sheetName val="2_12"/>
      <sheetName val="21_12"/>
      <sheetName val="21_2_12"/>
      <sheetName val="21_2_22"/>
      <sheetName val="21_42"/>
      <sheetName val="28_32"/>
      <sheetName val="1_12"/>
      <sheetName val="1_22"/>
      <sheetName val="18_22"/>
      <sheetName val="2_22"/>
      <sheetName val="20_12"/>
      <sheetName val="21_32"/>
      <sheetName val="24_12"/>
      <sheetName val="25_12"/>
      <sheetName val="28_12"/>
      <sheetName val="28_22"/>
      <sheetName val="P2_12"/>
      <sheetName val="P2_22"/>
      <sheetName val="УЗ-21(1кв_)_(2)2"/>
      <sheetName val="УЗ-22(3кв_)_(2)2"/>
      <sheetName val="Калькуляция_кв2"/>
      <sheetName val="Balance_Sheet2"/>
      <sheetName val="инвестиции_20072"/>
      <sheetName val="хар-ка_земли_1_1"/>
      <sheetName val="Приложение_11"/>
      <sheetName val="факт_2009_года1"/>
      <sheetName val="Факт_2010_года1"/>
      <sheetName val="План_на_2011_год1"/>
      <sheetName val="1_112"/>
      <sheetName val="ф_2_за_4_кв_20051"/>
      <sheetName val="FEK_2002_Н1"/>
      <sheetName val="Приложение_2_11"/>
      <sheetName val="17_11"/>
      <sheetName val="Услуги_ПХ1"/>
      <sheetName val="Титульный_лист_С-П1"/>
      <sheetName val="_накладные_расходы1"/>
      <sheetName val="Ожид_ФР1"/>
      <sheetName val="жилой_фонд1"/>
      <sheetName val="Фин_план1"/>
      <sheetName val="Свод__табл_3"/>
      <sheetName val="Отпуск_ээ3"/>
      <sheetName val="Вспом__мат-лы3"/>
      <sheetName val="Прочие_затраты3"/>
      <sheetName val="ИТОГИ__по_Н,Р,Э,Q3"/>
      <sheetName val="эл_ст3"/>
      <sheetName val="Производство_электроэнергии3"/>
      <sheetName val="18_13"/>
      <sheetName val="19_1_13"/>
      <sheetName val="19_1_23"/>
      <sheetName val="19_23"/>
      <sheetName val="2_13"/>
      <sheetName val="21_13"/>
      <sheetName val="21_2_13"/>
      <sheetName val="21_2_23"/>
      <sheetName val="21_43"/>
      <sheetName val="28_33"/>
      <sheetName val="1_13"/>
      <sheetName val="1_23"/>
      <sheetName val="18_23"/>
      <sheetName val="2_23"/>
      <sheetName val="20_13"/>
      <sheetName val="21_33"/>
      <sheetName val="24_13"/>
      <sheetName val="25_13"/>
      <sheetName val="28_13"/>
      <sheetName val="28_23"/>
      <sheetName val="P2_13"/>
      <sheetName val="P2_23"/>
      <sheetName val="УЗ-21(1кв_)_(2)3"/>
      <sheetName val="УЗ-22(3кв_)_(2)3"/>
      <sheetName val="Калькуляция_кв3"/>
      <sheetName val="Balance_Sheet3"/>
      <sheetName val="инвестиции_20073"/>
      <sheetName val="хар-ка_земли_1_2"/>
      <sheetName val="Приложение_12"/>
      <sheetName val="факт_2009_года2"/>
      <sheetName val="Факт_2010_года2"/>
      <sheetName val="План_на_2011_год2"/>
      <sheetName val="1_113"/>
      <sheetName val="ф_2_за_4_кв_20052"/>
      <sheetName val="FEK_2002_Н2"/>
      <sheetName val="Приложение_2_12"/>
      <sheetName val="17_12"/>
      <sheetName val="Услуги_ПХ2"/>
      <sheetName val="Титульный_лист_С-П2"/>
      <sheetName val="_накладные_расходы2"/>
      <sheetName val="Ожид_ФР2"/>
      <sheetName val="жилой_фонд2"/>
      <sheetName val="Фин_план2"/>
      <sheetName val="ИТ-бюджет"/>
      <sheetName val="ETС"/>
      <sheetName val="Дебет_Кредит"/>
      <sheetName val="Исходные данные и тариф ЭЛЕКТР"/>
      <sheetName val="Детализация"/>
      <sheetName val="Справочник затрат_СБ"/>
      <sheetName val="Лизинг"/>
      <sheetName val="Классификатор1"/>
      <sheetName val="ГПУ"/>
      <sheetName val="ДРЭУ"/>
      <sheetName val="МП"/>
      <sheetName val="МСЧ"/>
      <sheetName val="НГДУ"/>
      <sheetName val="РМУ"/>
      <sheetName val="РЭУ"/>
      <sheetName val="СБ"/>
      <sheetName val="СРТ"/>
      <sheetName val="УА"/>
      <sheetName val="УГРиЛМ"/>
      <sheetName val="УИиРС"/>
      <sheetName val="УИТ"/>
      <sheetName val="УНИПР"/>
      <sheetName val="УОМ"/>
      <sheetName val="УСО"/>
      <sheetName val="УТС"/>
      <sheetName val="УТТиСТ"/>
      <sheetName val="ЯРЭУ"/>
      <sheetName val="ЯСК"/>
      <sheetName val="Коды статей"/>
      <sheetName val="Cover"/>
      <sheetName val="CTN"/>
      <sheetName val="TC"/>
      <sheetName val="Data"/>
      <sheetName val="FES"/>
      <sheetName val="расшифровка"/>
      <sheetName val="июнь9"/>
      <sheetName val="Лист1"/>
      <sheetName val="Тарифы _ЗН"/>
      <sheetName val="Тарифы _СК"/>
      <sheetName val="исходные данные"/>
      <sheetName val="Исходные"/>
      <sheetName val="Номенклатура"/>
      <sheetName val="sapactivexlhiddensheet"/>
      <sheetName val="РСД ИА "/>
      <sheetName val="расчет тарифов"/>
      <sheetName val="свод"/>
      <sheetName val="продВ(I)"/>
      <sheetName val="У-Алд_наслегаХранение"/>
      <sheetName val="Проценты"/>
      <sheetName val="1.19.1 произв тэ"/>
      <sheetName val="План Газпрома"/>
      <sheetName val="01-02 (БДиР Общества)"/>
      <sheetName val="Настр"/>
      <sheetName val="t_настройки"/>
      <sheetName val="Внеш Совме"/>
      <sheetName val="AddList"/>
      <sheetName val="AddList "/>
      <sheetName val="Стоимость ЭЭ"/>
      <sheetName val="TEHSHEET"/>
      <sheetName val="Расчёт НВВ по RAB"/>
      <sheetName val="коэфф"/>
      <sheetName val="ОХЗ КТС"/>
      <sheetName val="Standard"/>
      <sheetName val="Pricelist"/>
      <sheetName val="Контрагенты"/>
      <sheetName val="EKDEB90"/>
      <sheetName val="УЗ-21(2002):УЗ-22(3кв.) (2)"/>
      <sheetName val="Стр1"/>
      <sheetName val="Список"/>
      <sheetName val="Закупки центр"/>
    </sheetNames>
    <sheetDataSet>
      <sheetData sheetId="0">
        <row r="2">
          <cell r="A2">
            <v>1.0489999999999999</v>
          </cell>
        </row>
      </sheetData>
      <sheetData sheetId="1">
        <row r="2">
          <cell r="A2">
            <v>1.0489999999999999</v>
          </cell>
        </row>
      </sheetData>
      <sheetData sheetId="2">
        <row r="2">
          <cell r="A2">
            <v>1.0489999999999999</v>
          </cell>
        </row>
      </sheetData>
      <sheetData sheetId="3">
        <row r="2">
          <cell r="A2">
            <v>1.0489999999999999</v>
          </cell>
        </row>
      </sheetData>
      <sheetData sheetId="4">
        <row r="2">
          <cell r="A2">
            <v>1.0489999999999999</v>
          </cell>
        </row>
      </sheetData>
      <sheetData sheetId="5">
        <row r="2">
          <cell r="A2">
            <v>1.0489999999999999</v>
          </cell>
        </row>
      </sheetData>
      <sheetData sheetId="6">
        <row r="2">
          <cell r="A2">
            <v>1.0489999999999999</v>
          </cell>
        </row>
      </sheetData>
      <sheetData sheetId="7">
        <row r="2">
          <cell r="A2">
            <v>1.0489999999999999</v>
          </cell>
        </row>
      </sheetData>
      <sheetData sheetId="8">
        <row r="2">
          <cell r="A2">
            <v>1.0489999999999999</v>
          </cell>
        </row>
      </sheetData>
      <sheetData sheetId="9">
        <row r="2">
          <cell r="A2">
            <v>1.0489999999999999</v>
          </cell>
        </row>
      </sheetData>
      <sheetData sheetId="10">
        <row r="2">
          <cell r="A2">
            <v>1.0489999999999999</v>
          </cell>
        </row>
      </sheetData>
      <sheetData sheetId="11" refreshError="1">
        <row r="2">
          <cell r="A2">
            <v>1.0489999999999999</v>
          </cell>
          <cell r="B2">
            <v>1.0860000000000001</v>
          </cell>
          <cell r="C2">
            <v>1.091</v>
          </cell>
          <cell r="D2">
            <v>1.1240000000000001</v>
          </cell>
        </row>
      </sheetData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  <sheetName val="Книга1"/>
      <sheetName val="2007"/>
      <sheetName val="1997"/>
      <sheetName val="1998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ФЭМ"/>
      <sheetName val="ФЭМ (освоение)"/>
    </sheetNames>
    <sheetDataSet>
      <sheetData sheetId="0">
        <row r="26">
          <cell r="E26">
            <v>348.23099999999999</v>
          </cell>
        </row>
        <row r="28">
          <cell r="E28">
            <v>74.394000000000005</v>
          </cell>
        </row>
        <row r="51">
          <cell r="E51">
            <v>161.501</v>
          </cell>
        </row>
        <row r="54">
          <cell r="E54">
            <v>16.86</v>
          </cell>
        </row>
        <row r="57">
          <cell r="E57">
            <v>33.368000000000002</v>
          </cell>
        </row>
        <row r="62">
          <cell r="E62">
            <v>156.90199999999999</v>
          </cell>
        </row>
        <row r="63">
          <cell r="E63">
            <v>50.16</v>
          </cell>
        </row>
        <row r="69">
          <cell r="E69">
            <v>36.872999999999998</v>
          </cell>
        </row>
        <row r="70">
          <cell r="E70">
            <v>60.502000000000002</v>
          </cell>
        </row>
        <row r="72">
          <cell r="E72">
            <v>5.0670000000000002</v>
          </cell>
        </row>
        <row r="112">
          <cell r="E112">
            <v>-12.164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84"/>
  <sheetViews>
    <sheetView view="pageBreakPreview" topLeftCell="A7" zoomScale="70" zoomScaleNormal="100" zoomScaleSheetLayoutView="70" workbookViewId="0">
      <selection activeCell="G26" sqref="G26"/>
    </sheetView>
  </sheetViews>
  <sheetFormatPr defaultColWidth="10.28515625" defaultRowHeight="15.75"/>
  <cols>
    <col min="1" max="1" width="10.140625" style="82" customWidth="1"/>
    <col min="2" max="2" width="83.140625" style="83" customWidth="1"/>
    <col min="3" max="3" width="12.42578125" style="84" customWidth="1"/>
    <col min="4" max="6" width="12" style="85" customWidth="1"/>
    <col min="7" max="7" width="12" style="86" customWidth="1"/>
    <col min="8" max="9" width="12" style="85" customWidth="1"/>
    <col min="10" max="10" width="14.7109375" style="85" customWidth="1"/>
    <col min="11" max="11" width="15.85546875" style="91" customWidth="1"/>
    <col min="12" max="16384" width="10.28515625" style="85"/>
  </cols>
  <sheetData>
    <row r="1" spans="1:9" ht="18.75">
      <c r="I1" s="87" t="s">
        <v>744</v>
      </c>
    </row>
    <row r="2" spans="1:9" ht="18.75">
      <c r="I2" s="87" t="s">
        <v>745</v>
      </c>
    </row>
    <row r="3" spans="1:9" ht="18.75">
      <c r="I3" s="87" t="s">
        <v>746</v>
      </c>
    </row>
    <row r="4" spans="1:9" ht="18.75">
      <c r="I4" s="87"/>
    </row>
    <row r="5" spans="1:9" ht="18.75">
      <c r="I5" s="87"/>
    </row>
    <row r="6" spans="1:9">
      <c r="A6" s="302" t="s">
        <v>747</v>
      </c>
      <c r="B6" s="302"/>
      <c r="C6" s="302"/>
      <c r="D6" s="302"/>
      <c r="E6" s="302"/>
      <c r="F6" s="302"/>
      <c r="G6" s="302"/>
      <c r="H6" s="302"/>
      <c r="I6" s="302"/>
    </row>
    <row r="7" spans="1:9">
      <c r="A7" s="303"/>
      <c r="B7" s="303"/>
      <c r="C7" s="303"/>
      <c r="D7" s="303"/>
      <c r="E7" s="303"/>
      <c r="F7" s="303"/>
      <c r="G7" s="303"/>
      <c r="H7" s="303"/>
      <c r="I7" s="303"/>
    </row>
    <row r="9" spans="1:9" ht="21.75" customHeight="1">
      <c r="A9" s="88" t="s">
        <v>748</v>
      </c>
      <c r="B9" s="88"/>
    </row>
    <row r="10" spans="1:9">
      <c r="B10" s="89" t="s">
        <v>749</v>
      </c>
    </row>
    <row r="11" spans="1:9" ht="18.75">
      <c r="B11" s="90" t="s">
        <v>750</v>
      </c>
    </row>
    <row r="12" spans="1:9" ht="15.75" customHeight="1">
      <c r="A12" s="304" t="s">
        <v>751</v>
      </c>
      <c r="B12" s="304"/>
    </row>
    <row r="13" spans="1:9" ht="18.75">
      <c r="B13" s="90"/>
    </row>
    <row r="14" spans="1:9" ht="59.25" customHeight="1">
      <c r="A14" s="305" t="s">
        <v>752</v>
      </c>
      <c r="B14" s="305"/>
    </row>
    <row r="15" spans="1:9">
      <c r="A15" s="306" t="s">
        <v>753</v>
      </c>
      <c r="B15" s="306"/>
    </row>
    <row r="16" spans="1:9">
      <c r="A16" s="85"/>
      <c r="B16" s="85"/>
      <c r="C16" s="85"/>
    </row>
    <row r="17" spans="1:11">
      <c r="A17" s="85"/>
      <c r="B17" s="85"/>
      <c r="C17" s="85"/>
    </row>
    <row r="18" spans="1:11" ht="18.75" customHeight="1" thickBot="1">
      <c r="A18" s="307" t="s">
        <v>754</v>
      </c>
      <c r="B18" s="307"/>
      <c r="C18" s="307"/>
      <c r="D18" s="307"/>
      <c r="E18" s="307"/>
      <c r="F18" s="307"/>
      <c r="G18" s="307"/>
      <c r="H18" s="307"/>
      <c r="I18" s="307"/>
    </row>
    <row r="19" spans="1:11" ht="62.25" customHeight="1">
      <c r="A19" s="294" t="s">
        <v>6</v>
      </c>
      <c r="B19" s="296" t="s">
        <v>7</v>
      </c>
      <c r="C19" s="298" t="s">
        <v>8</v>
      </c>
      <c r="D19" s="92" t="s">
        <v>755</v>
      </c>
      <c r="E19" s="92" t="s">
        <v>756</v>
      </c>
      <c r="F19" s="300" t="s">
        <v>757</v>
      </c>
      <c r="G19" s="300"/>
      <c r="H19" s="300" t="s">
        <v>758</v>
      </c>
      <c r="I19" s="301"/>
    </row>
    <row r="20" spans="1:11" ht="85.5" customHeight="1">
      <c r="A20" s="295"/>
      <c r="B20" s="297"/>
      <c r="C20" s="299"/>
      <c r="D20" s="93" t="s">
        <v>759</v>
      </c>
      <c r="E20" s="93" t="s">
        <v>759</v>
      </c>
      <c r="F20" s="93" t="s">
        <v>759</v>
      </c>
      <c r="G20" s="94" t="s">
        <v>760</v>
      </c>
      <c r="H20" s="93" t="s">
        <v>759</v>
      </c>
      <c r="I20" s="95" t="s">
        <v>760</v>
      </c>
    </row>
    <row r="21" spans="1:11" s="100" customFormat="1" ht="16.5" thickBot="1">
      <c r="A21" s="96">
        <v>1</v>
      </c>
      <c r="B21" s="97">
        <v>2</v>
      </c>
      <c r="C21" s="98">
        <v>3</v>
      </c>
      <c r="D21" s="98">
        <v>4</v>
      </c>
      <c r="E21" s="98">
        <v>5</v>
      </c>
      <c r="F21" s="98">
        <v>6</v>
      </c>
      <c r="G21" s="98">
        <v>7</v>
      </c>
      <c r="H21" s="98">
        <v>8</v>
      </c>
      <c r="I21" s="98">
        <v>9</v>
      </c>
      <c r="J21" s="85"/>
      <c r="K21" s="99"/>
    </row>
    <row r="22" spans="1:11" s="100" customFormat="1" ht="19.5" thickBot="1">
      <c r="A22" s="281" t="s">
        <v>16</v>
      </c>
      <c r="B22" s="282"/>
      <c r="C22" s="282"/>
      <c r="D22" s="283"/>
      <c r="E22" s="283"/>
      <c r="F22" s="283"/>
      <c r="G22" s="283"/>
      <c r="H22" s="283"/>
      <c r="I22" s="284"/>
      <c r="J22" s="85"/>
      <c r="K22" s="99"/>
    </row>
    <row r="23" spans="1:11" s="108" customFormat="1">
      <c r="A23" s="101" t="s">
        <v>17</v>
      </c>
      <c r="B23" s="102" t="s">
        <v>761</v>
      </c>
      <c r="C23" s="64" t="s">
        <v>696</v>
      </c>
      <c r="D23" s="103">
        <v>753.19200000000001</v>
      </c>
      <c r="E23" s="104">
        <v>422.625</v>
      </c>
      <c r="F23" s="104">
        <v>926.78099999999995</v>
      </c>
      <c r="G23" s="104">
        <v>543.07282615040003</v>
      </c>
      <c r="H23" s="104">
        <v>2102.598</v>
      </c>
      <c r="I23" s="105">
        <v>1718.8898261504</v>
      </c>
      <c r="J23" s="106"/>
      <c r="K23" s="107"/>
    </row>
    <row r="24" spans="1:11" s="100" customFormat="1">
      <c r="A24" s="109" t="s">
        <v>20</v>
      </c>
      <c r="B24" s="110" t="s">
        <v>474</v>
      </c>
      <c r="C24" s="65" t="s">
        <v>696</v>
      </c>
      <c r="D24" s="111"/>
      <c r="E24" s="112"/>
      <c r="F24" s="112"/>
      <c r="G24" s="112"/>
      <c r="H24" s="113">
        <v>0</v>
      </c>
      <c r="I24" s="114">
        <v>0</v>
      </c>
      <c r="J24" s="85"/>
      <c r="K24" s="99"/>
    </row>
    <row r="25" spans="1:11" s="100" customFormat="1">
      <c r="A25" s="109" t="s">
        <v>28</v>
      </c>
      <c r="B25" s="110" t="s">
        <v>703</v>
      </c>
      <c r="C25" s="65" t="s">
        <v>696</v>
      </c>
      <c r="D25" s="111"/>
      <c r="E25" s="112"/>
      <c r="F25" s="112"/>
      <c r="G25" s="112"/>
      <c r="H25" s="113">
        <v>0</v>
      </c>
      <c r="I25" s="114">
        <v>0</v>
      </c>
      <c r="J25" s="85"/>
      <c r="K25" s="99"/>
    </row>
    <row r="26" spans="1:11" s="100" customFormat="1">
      <c r="A26" s="109" t="s">
        <v>30</v>
      </c>
      <c r="B26" s="110" t="s">
        <v>258</v>
      </c>
      <c r="C26" s="65" t="s">
        <v>696</v>
      </c>
      <c r="D26" s="111">
        <v>685.57299999999998</v>
      </c>
      <c r="E26" s="112">
        <v>348.23099999999999</v>
      </c>
      <c r="F26" s="112">
        <v>899.88099999999997</v>
      </c>
      <c r="G26" s="112">
        <v>510.01633999999996</v>
      </c>
      <c r="H26" s="113">
        <v>1933.6849999999999</v>
      </c>
      <c r="I26" s="114">
        <v>1543.82034</v>
      </c>
      <c r="J26" s="106"/>
      <c r="K26" s="99"/>
    </row>
    <row r="27" spans="1:11" s="100" customFormat="1">
      <c r="A27" s="109" t="s">
        <v>32</v>
      </c>
      <c r="B27" s="110" t="s">
        <v>704</v>
      </c>
      <c r="C27" s="65" t="s">
        <v>696</v>
      </c>
      <c r="D27" s="111"/>
      <c r="E27" s="112"/>
      <c r="F27" s="112"/>
      <c r="G27" s="112"/>
      <c r="H27" s="113">
        <v>0</v>
      </c>
      <c r="I27" s="114">
        <v>0</v>
      </c>
      <c r="J27" s="85"/>
      <c r="K27" s="99"/>
    </row>
    <row r="28" spans="1:11" s="100" customFormat="1">
      <c r="A28" s="109" t="s">
        <v>34</v>
      </c>
      <c r="B28" s="110" t="s">
        <v>264</v>
      </c>
      <c r="C28" s="65" t="s">
        <v>696</v>
      </c>
      <c r="D28" s="111">
        <v>67.619</v>
      </c>
      <c r="E28" s="112">
        <v>74.394000000000005</v>
      </c>
      <c r="F28" s="112">
        <v>26.9</v>
      </c>
      <c r="G28" s="112">
        <v>24.597000000000001</v>
      </c>
      <c r="H28" s="113">
        <v>168.91300000000001</v>
      </c>
      <c r="I28" s="114">
        <v>166.61</v>
      </c>
      <c r="J28" s="85"/>
      <c r="K28" s="99"/>
    </row>
    <row r="29" spans="1:11" s="100" customFormat="1">
      <c r="A29" s="109" t="s">
        <v>36</v>
      </c>
      <c r="B29" s="110" t="s">
        <v>267</v>
      </c>
      <c r="C29" s="65" t="s">
        <v>696</v>
      </c>
      <c r="D29" s="111"/>
      <c r="E29" s="112"/>
      <c r="F29" s="112"/>
      <c r="G29" s="112"/>
      <c r="H29" s="113">
        <v>0</v>
      </c>
      <c r="I29" s="114">
        <v>0</v>
      </c>
      <c r="J29" s="85"/>
      <c r="K29" s="99"/>
    </row>
    <row r="30" spans="1:11" s="100" customFormat="1">
      <c r="A30" s="109" t="s">
        <v>38</v>
      </c>
      <c r="B30" s="110" t="s">
        <v>705</v>
      </c>
      <c r="C30" s="65" t="s">
        <v>696</v>
      </c>
      <c r="D30" s="111"/>
      <c r="E30" s="112"/>
      <c r="F30" s="112"/>
      <c r="G30" s="112"/>
      <c r="H30" s="113">
        <v>0</v>
      </c>
      <c r="I30" s="114">
        <v>0</v>
      </c>
      <c r="J30" s="85"/>
      <c r="K30" s="99"/>
    </row>
    <row r="31" spans="1:11" s="100" customFormat="1" ht="31.5">
      <c r="A31" s="109" t="s">
        <v>40</v>
      </c>
      <c r="B31" s="115" t="s">
        <v>706</v>
      </c>
      <c r="C31" s="65" t="s">
        <v>696</v>
      </c>
      <c r="D31" s="111">
        <v>0</v>
      </c>
      <c r="E31" s="112">
        <v>0</v>
      </c>
      <c r="F31" s="112">
        <v>0</v>
      </c>
      <c r="G31" s="112">
        <v>0</v>
      </c>
      <c r="H31" s="113">
        <v>0</v>
      </c>
      <c r="I31" s="114">
        <v>0</v>
      </c>
      <c r="J31" s="85"/>
      <c r="K31" s="99"/>
    </row>
    <row r="32" spans="1:11" s="100" customFormat="1">
      <c r="A32" s="109" t="s">
        <v>42</v>
      </c>
      <c r="B32" s="116" t="s">
        <v>707</v>
      </c>
      <c r="C32" s="65" t="s">
        <v>696</v>
      </c>
      <c r="D32" s="111"/>
      <c r="E32" s="112"/>
      <c r="F32" s="112"/>
      <c r="G32" s="112"/>
      <c r="H32" s="113">
        <v>0</v>
      </c>
      <c r="I32" s="114">
        <v>0</v>
      </c>
      <c r="J32" s="85"/>
      <c r="K32" s="99"/>
    </row>
    <row r="33" spans="1:12" s="100" customFormat="1">
      <c r="A33" s="109" t="s">
        <v>44</v>
      </c>
      <c r="B33" s="116" t="s">
        <v>45</v>
      </c>
      <c r="C33" s="65" t="s">
        <v>696</v>
      </c>
      <c r="D33" s="111"/>
      <c r="E33" s="112"/>
      <c r="F33" s="112"/>
      <c r="G33" s="112"/>
      <c r="H33" s="113">
        <v>0</v>
      </c>
      <c r="I33" s="114">
        <v>0</v>
      </c>
      <c r="J33" s="85"/>
      <c r="K33" s="99"/>
    </row>
    <row r="34" spans="1:12" s="100" customFormat="1">
      <c r="A34" s="109" t="s">
        <v>46</v>
      </c>
      <c r="B34" s="110" t="s">
        <v>279</v>
      </c>
      <c r="C34" s="65" t="s">
        <v>696</v>
      </c>
      <c r="D34" s="111"/>
      <c r="E34" s="112"/>
      <c r="F34" s="112"/>
      <c r="G34" s="112">
        <v>8.4594861504000001</v>
      </c>
      <c r="H34" s="113">
        <v>0</v>
      </c>
      <c r="I34" s="114">
        <v>8.4594861504000001</v>
      </c>
      <c r="J34" s="85"/>
      <c r="K34" s="99"/>
    </row>
    <row r="35" spans="1:12" s="108" customFormat="1" ht="31.5">
      <c r="A35" s="117" t="s">
        <v>48</v>
      </c>
      <c r="B35" s="118" t="s">
        <v>762</v>
      </c>
      <c r="C35" s="119" t="s">
        <v>696</v>
      </c>
      <c r="D35" s="120">
        <v>557.69400000000007</v>
      </c>
      <c r="E35" s="113">
        <v>521.23299999999995</v>
      </c>
      <c r="F35" s="113">
        <v>635.80200000000002</v>
      </c>
      <c r="G35" s="113">
        <v>516.15789898542312</v>
      </c>
      <c r="H35" s="113">
        <v>1714.7290000000003</v>
      </c>
      <c r="I35" s="114">
        <v>1595.0848989854233</v>
      </c>
      <c r="J35" s="85"/>
      <c r="K35" s="107"/>
      <c r="L35" s="121"/>
    </row>
    <row r="36" spans="1:12" s="100" customFormat="1">
      <c r="A36" s="109" t="s">
        <v>50</v>
      </c>
      <c r="B36" s="110" t="s">
        <v>474</v>
      </c>
      <c r="C36" s="65" t="s">
        <v>696</v>
      </c>
      <c r="D36" s="122"/>
      <c r="E36" s="123"/>
      <c r="F36" s="123"/>
      <c r="G36" s="123"/>
      <c r="H36" s="113">
        <v>0</v>
      </c>
      <c r="I36" s="114">
        <v>0</v>
      </c>
      <c r="J36" s="85"/>
      <c r="K36" s="99"/>
    </row>
    <row r="37" spans="1:12" s="100" customFormat="1">
      <c r="A37" s="109" t="s">
        <v>54</v>
      </c>
      <c r="B37" s="110" t="s">
        <v>703</v>
      </c>
      <c r="C37" s="65" t="s">
        <v>696</v>
      </c>
      <c r="D37" s="122"/>
      <c r="E37" s="123"/>
      <c r="F37" s="123"/>
      <c r="G37" s="123"/>
      <c r="H37" s="113">
        <v>0</v>
      </c>
      <c r="I37" s="114">
        <v>0</v>
      </c>
      <c r="J37" s="85"/>
      <c r="K37" s="99"/>
    </row>
    <row r="38" spans="1:12" s="100" customFormat="1">
      <c r="A38" s="109" t="s">
        <v>55</v>
      </c>
      <c r="B38" s="110" t="s">
        <v>258</v>
      </c>
      <c r="C38" s="65" t="s">
        <v>696</v>
      </c>
      <c r="D38" s="111"/>
      <c r="E38" s="112"/>
      <c r="F38" s="112"/>
      <c r="G38" s="112"/>
      <c r="H38" s="113">
        <v>0</v>
      </c>
      <c r="I38" s="114">
        <v>0</v>
      </c>
      <c r="J38" s="85"/>
      <c r="K38" s="99"/>
    </row>
    <row r="39" spans="1:12" s="100" customFormat="1">
      <c r="A39" s="109" t="s">
        <v>56</v>
      </c>
      <c r="B39" s="110" t="s">
        <v>704</v>
      </c>
      <c r="C39" s="65" t="s">
        <v>696</v>
      </c>
      <c r="D39" s="111"/>
      <c r="E39" s="112"/>
      <c r="F39" s="112"/>
      <c r="G39" s="112"/>
      <c r="H39" s="113">
        <v>0</v>
      </c>
      <c r="I39" s="114">
        <v>0</v>
      </c>
      <c r="J39" s="85"/>
      <c r="K39" s="99"/>
    </row>
    <row r="40" spans="1:12" s="100" customFormat="1">
      <c r="A40" s="109" t="s">
        <v>57</v>
      </c>
      <c r="B40" s="110" t="s">
        <v>264</v>
      </c>
      <c r="C40" s="65" t="s">
        <v>696</v>
      </c>
      <c r="D40" s="111"/>
      <c r="E40" s="112"/>
      <c r="F40" s="112"/>
      <c r="G40" s="112"/>
      <c r="H40" s="113">
        <v>0</v>
      </c>
      <c r="I40" s="114">
        <v>0</v>
      </c>
      <c r="J40" s="85"/>
      <c r="K40" s="99"/>
    </row>
    <row r="41" spans="1:12" s="100" customFormat="1">
      <c r="A41" s="109" t="s">
        <v>58</v>
      </c>
      <c r="B41" s="110" t="s">
        <v>267</v>
      </c>
      <c r="C41" s="65" t="s">
        <v>696</v>
      </c>
      <c r="D41" s="111"/>
      <c r="E41" s="112"/>
      <c r="F41" s="112"/>
      <c r="G41" s="112"/>
      <c r="H41" s="113">
        <v>0</v>
      </c>
      <c r="I41" s="114">
        <v>0</v>
      </c>
      <c r="J41" s="85"/>
      <c r="K41" s="99"/>
    </row>
    <row r="42" spans="1:12" s="100" customFormat="1">
      <c r="A42" s="109" t="s">
        <v>59</v>
      </c>
      <c r="B42" s="110" t="s">
        <v>705</v>
      </c>
      <c r="C42" s="65" t="s">
        <v>696</v>
      </c>
      <c r="D42" s="111"/>
      <c r="E42" s="112"/>
      <c r="F42" s="112"/>
      <c r="G42" s="112"/>
      <c r="H42" s="113">
        <v>0</v>
      </c>
      <c r="I42" s="114">
        <v>0</v>
      </c>
      <c r="J42" s="85"/>
      <c r="K42" s="99"/>
    </row>
    <row r="43" spans="1:12" s="100" customFormat="1" ht="31.5">
      <c r="A43" s="109" t="s">
        <v>60</v>
      </c>
      <c r="B43" s="115" t="s">
        <v>706</v>
      </c>
      <c r="C43" s="65" t="s">
        <v>696</v>
      </c>
      <c r="D43" s="111">
        <v>0</v>
      </c>
      <c r="E43" s="112">
        <v>0</v>
      </c>
      <c r="F43" s="112">
        <v>0</v>
      </c>
      <c r="G43" s="112">
        <v>0</v>
      </c>
      <c r="H43" s="113">
        <v>0</v>
      </c>
      <c r="I43" s="114">
        <v>0</v>
      </c>
      <c r="J43" s="85"/>
      <c r="K43" s="99"/>
    </row>
    <row r="44" spans="1:12" s="100" customFormat="1">
      <c r="A44" s="109" t="s">
        <v>61</v>
      </c>
      <c r="B44" s="116" t="s">
        <v>707</v>
      </c>
      <c r="C44" s="65" t="s">
        <v>696</v>
      </c>
      <c r="D44" s="111"/>
      <c r="E44" s="112"/>
      <c r="F44" s="112"/>
      <c r="G44" s="112"/>
      <c r="H44" s="113">
        <v>0</v>
      </c>
      <c r="I44" s="114">
        <v>0</v>
      </c>
      <c r="J44" s="85"/>
      <c r="K44" s="99"/>
    </row>
    <row r="45" spans="1:12" s="100" customFormat="1">
      <c r="A45" s="109" t="s">
        <v>62</v>
      </c>
      <c r="B45" s="116" t="s">
        <v>45</v>
      </c>
      <c r="C45" s="65" t="s">
        <v>696</v>
      </c>
      <c r="D45" s="111"/>
      <c r="E45" s="112"/>
      <c r="F45" s="112"/>
      <c r="G45" s="112"/>
      <c r="H45" s="113">
        <v>0</v>
      </c>
      <c r="I45" s="114">
        <v>0</v>
      </c>
      <c r="J45" s="85"/>
      <c r="K45" s="99"/>
    </row>
    <row r="46" spans="1:12" s="100" customFormat="1">
      <c r="A46" s="109" t="s">
        <v>63</v>
      </c>
      <c r="B46" s="110" t="s">
        <v>279</v>
      </c>
      <c r="C46" s="65" t="s">
        <v>696</v>
      </c>
      <c r="D46" s="111"/>
      <c r="E46" s="112"/>
      <c r="F46" s="112"/>
      <c r="G46" s="112"/>
      <c r="H46" s="113">
        <v>0</v>
      </c>
      <c r="I46" s="114">
        <v>0</v>
      </c>
      <c r="J46" s="85"/>
      <c r="K46" s="99"/>
    </row>
    <row r="47" spans="1:12" s="108" customFormat="1">
      <c r="A47" s="109" t="s">
        <v>763</v>
      </c>
      <c r="B47" s="124" t="s">
        <v>764</v>
      </c>
      <c r="C47" s="65" t="s">
        <v>696</v>
      </c>
      <c r="D47" s="111">
        <v>252.37700000000001</v>
      </c>
      <c r="E47" s="112">
        <v>178.36099999999999</v>
      </c>
      <c r="F47" s="112">
        <v>151.172</v>
      </c>
      <c r="G47" s="112">
        <v>120.05381</v>
      </c>
      <c r="H47" s="113">
        <v>581.91</v>
      </c>
      <c r="I47" s="114">
        <v>550.79180999999994</v>
      </c>
      <c r="J47" s="106"/>
      <c r="K47" s="107"/>
    </row>
    <row r="48" spans="1:12" s="100" customFormat="1">
      <c r="A48" s="109" t="s">
        <v>765</v>
      </c>
      <c r="B48" s="116" t="s">
        <v>766</v>
      </c>
      <c r="C48" s="65" t="s">
        <v>696</v>
      </c>
      <c r="D48" s="111"/>
      <c r="E48" s="112"/>
      <c r="F48" s="112"/>
      <c r="G48" s="112"/>
      <c r="H48" s="113">
        <v>0</v>
      </c>
      <c r="I48" s="114">
        <v>0</v>
      </c>
      <c r="J48" s="85"/>
      <c r="K48" s="99"/>
    </row>
    <row r="49" spans="1:11" s="100" customFormat="1">
      <c r="A49" s="109" t="s">
        <v>767</v>
      </c>
      <c r="B49" s="116" t="s">
        <v>768</v>
      </c>
      <c r="C49" s="65" t="s">
        <v>696</v>
      </c>
      <c r="D49" s="111">
        <v>232.08</v>
      </c>
      <c r="E49" s="112">
        <v>161.501</v>
      </c>
      <c r="F49" s="112">
        <v>110.11</v>
      </c>
      <c r="G49" s="112">
        <v>120.05381</v>
      </c>
      <c r="H49" s="113">
        <v>503.69100000000003</v>
      </c>
      <c r="I49" s="114">
        <v>513.63481000000002</v>
      </c>
      <c r="J49" s="106"/>
      <c r="K49" s="99"/>
    </row>
    <row r="50" spans="1:11" s="100" customFormat="1">
      <c r="A50" s="109" t="s">
        <v>769</v>
      </c>
      <c r="B50" s="125" t="s">
        <v>69</v>
      </c>
      <c r="C50" s="65" t="s">
        <v>696</v>
      </c>
      <c r="D50" s="111">
        <v>232.08</v>
      </c>
      <c r="E50" s="112">
        <v>161.501</v>
      </c>
      <c r="F50" s="112">
        <v>110.11</v>
      </c>
      <c r="G50" s="112">
        <v>120.05381</v>
      </c>
      <c r="H50" s="113">
        <v>503.69100000000003</v>
      </c>
      <c r="I50" s="114">
        <v>513.63481000000002</v>
      </c>
      <c r="J50" s="85"/>
      <c r="K50" s="99"/>
    </row>
    <row r="51" spans="1:11" s="100" customFormat="1" ht="31.5">
      <c r="A51" s="109" t="s">
        <v>770</v>
      </c>
      <c r="B51" s="126" t="s">
        <v>71</v>
      </c>
      <c r="C51" s="65" t="s">
        <v>696</v>
      </c>
      <c r="D51" s="111">
        <v>232.08</v>
      </c>
      <c r="E51" s="112">
        <v>161.501</v>
      </c>
      <c r="F51" s="112">
        <v>110.11</v>
      </c>
      <c r="G51" s="112">
        <v>120.05381</v>
      </c>
      <c r="H51" s="113">
        <v>503.69100000000003</v>
      </c>
      <c r="I51" s="114">
        <v>513.63481000000002</v>
      </c>
      <c r="J51" s="85"/>
      <c r="K51" s="99"/>
    </row>
    <row r="52" spans="1:11" s="100" customFormat="1">
      <c r="A52" s="109" t="s">
        <v>771</v>
      </c>
      <c r="B52" s="126" t="s">
        <v>73</v>
      </c>
      <c r="C52" s="65" t="s">
        <v>696</v>
      </c>
      <c r="D52" s="111"/>
      <c r="E52" s="112"/>
      <c r="F52" s="112"/>
      <c r="G52" s="112"/>
      <c r="H52" s="113">
        <v>0</v>
      </c>
      <c r="I52" s="114">
        <v>0</v>
      </c>
      <c r="J52" s="85"/>
      <c r="K52" s="99"/>
    </row>
    <row r="53" spans="1:11" s="100" customFormat="1">
      <c r="A53" s="109" t="s">
        <v>772</v>
      </c>
      <c r="B53" s="125" t="s">
        <v>75</v>
      </c>
      <c r="C53" s="65" t="s">
        <v>696</v>
      </c>
      <c r="D53" s="111"/>
      <c r="E53" s="112"/>
      <c r="F53" s="112"/>
      <c r="G53" s="112"/>
      <c r="H53" s="113">
        <v>0</v>
      </c>
      <c r="I53" s="114">
        <v>0</v>
      </c>
      <c r="J53" s="85"/>
      <c r="K53" s="99"/>
    </row>
    <row r="54" spans="1:11" s="100" customFormat="1">
      <c r="A54" s="109" t="s">
        <v>773</v>
      </c>
      <c r="B54" s="116" t="s">
        <v>774</v>
      </c>
      <c r="C54" s="65" t="s">
        <v>696</v>
      </c>
      <c r="D54" s="111">
        <v>20.297000000000001</v>
      </c>
      <c r="E54" s="112">
        <v>16.86</v>
      </c>
      <c r="F54" s="112">
        <v>41.061999999999998</v>
      </c>
      <c r="G54" s="112">
        <v>22.82668</v>
      </c>
      <c r="H54" s="113">
        <v>78.218999999999994</v>
      </c>
      <c r="I54" s="114">
        <v>59.983679999999993</v>
      </c>
      <c r="J54" s="106"/>
      <c r="K54" s="99"/>
    </row>
    <row r="55" spans="1:11" s="100" customFormat="1">
      <c r="A55" s="109" t="s">
        <v>775</v>
      </c>
      <c r="B55" s="116" t="s">
        <v>776</v>
      </c>
      <c r="C55" s="65" t="s">
        <v>696</v>
      </c>
      <c r="D55" s="111"/>
      <c r="E55" s="112"/>
      <c r="F55" s="112"/>
      <c r="G55" s="112"/>
      <c r="H55" s="113">
        <v>0</v>
      </c>
      <c r="I55" s="114">
        <v>0</v>
      </c>
      <c r="J55" s="85"/>
      <c r="K55" s="99"/>
    </row>
    <row r="56" spans="1:11" s="108" customFormat="1">
      <c r="A56" s="109" t="s">
        <v>777</v>
      </c>
      <c r="B56" s="124" t="s">
        <v>778</v>
      </c>
      <c r="C56" s="65" t="s">
        <v>696</v>
      </c>
      <c r="D56" s="111">
        <v>16.143999999999998</v>
      </c>
      <c r="E56" s="112">
        <v>33.368000000000002</v>
      </c>
      <c r="F56" s="112">
        <v>33.957000000000001</v>
      </c>
      <c r="G56" s="112">
        <v>94.425820000000002</v>
      </c>
      <c r="H56" s="113">
        <v>83.468999999999994</v>
      </c>
      <c r="I56" s="114">
        <v>143.93781999999999</v>
      </c>
      <c r="J56" s="106"/>
      <c r="K56" s="107"/>
    </row>
    <row r="57" spans="1:11" s="100" customFormat="1" ht="31.5">
      <c r="A57" s="109" t="s">
        <v>779</v>
      </c>
      <c r="B57" s="127" t="s">
        <v>82</v>
      </c>
      <c r="C57" s="65" t="s">
        <v>696</v>
      </c>
      <c r="D57" s="111">
        <v>16.143999999999998</v>
      </c>
      <c r="E57" s="112">
        <v>33.368000000000002</v>
      </c>
      <c r="F57" s="112">
        <v>33.957000000000001</v>
      </c>
      <c r="G57" s="112">
        <v>35.391579999999998</v>
      </c>
      <c r="H57" s="113">
        <v>83.468999999999994</v>
      </c>
      <c r="I57" s="114">
        <v>84.903580000000005</v>
      </c>
      <c r="J57" s="85"/>
      <c r="K57" s="99"/>
    </row>
    <row r="58" spans="1:11" s="100" customFormat="1" ht="31.5">
      <c r="A58" s="109" t="s">
        <v>780</v>
      </c>
      <c r="B58" s="127" t="s">
        <v>84</v>
      </c>
      <c r="C58" s="65" t="s">
        <v>696</v>
      </c>
      <c r="D58" s="111"/>
      <c r="E58" s="112"/>
      <c r="F58" s="112"/>
      <c r="G58" s="112">
        <v>57.134239999999998</v>
      </c>
      <c r="H58" s="113">
        <v>0</v>
      </c>
      <c r="I58" s="114">
        <v>57.134239999999998</v>
      </c>
      <c r="J58" s="85"/>
      <c r="K58" s="99"/>
    </row>
    <row r="59" spans="1:11" s="100" customFormat="1">
      <c r="A59" s="109" t="s">
        <v>781</v>
      </c>
      <c r="B59" s="116" t="s">
        <v>782</v>
      </c>
      <c r="C59" s="65" t="s">
        <v>696</v>
      </c>
      <c r="D59" s="111"/>
      <c r="E59" s="112"/>
      <c r="F59" s="112"/>
      <c r="G59" s="112"/>
      <c r="H59" s="113">
        <v>0</v>
      </c>
      <c r="I59" s="114">
        <v>0</v>
      </c>
      <c r="J59" s="85"/>
      <c r="K59" s="99"/>
    </row>
    <row r="60" spans="1:11" s="100" customFormat="1">
      <c r="A60" s="109" t="s">
        <v>783</v>
      </c>
      <c r="B60" s="116" t="s">
        <v>784</v>
      </c>
      <c r="C60" s="65" t="s">
        <v>696</v>
      </c>
      <c r="D60" s="111"/>
      <c r="E60" s="112"/>
      <c r="F60" s="112"/>
      <c r="G60" s="112"/>
      <c r="H60" s="113">
        <v>0</v>
      </c>
      <c r="I60" s="114">
        <v>0</v>
      </c>
      <c r="J60" s="85"/>
      <c r="K60" s="99"/>
    </row>
    <row r="61" spans="1:11" s="100" customFormat="1">
      <c r="A61" s="109" t="s">
        <v>785</v>
      </c>
      <c r="B61" s="116" t="s">
        <v>90</v>
      </c>
      <c r="C61" s="65" t="s">
        <v>696</v>
      </c>
      <c r="D61" s="111"/>
      <c r="E61" s="112"/>
      <c r="F61" s="112"/>
      <c r="G61" s="112">
        <v>1.9</v>
      </c>
      <c r="H61" s="113">
        <v>0</v>
      </c>
      <c r="I61" s="114">
        <v>1.9</v>
      </c>
      <c r="J61" s="85"/>
      <c r="K61" s="99"/>
    </row>
    <row r="62" spans="1:11" s="108" customFormat="1">
      <c r="A62" s="109" t="s">
        <v>786</v>
      </c>
      <c r="B62" s="124" t="s">
        <v>787</v>
      </c>
      <c r="C62" s="65" t="s">
        <v>696</v>
      </c>
      <c r="D62" s="111">
        <v>146.58199999999999</v>
      </c>
      <c r="E62" s="112">
        <v>156.90199999999999</v>
      </c>
      <c r="F62" s="112">
        <v>260.678</v>
      </c>
      <c r="G62" s="112">
        <v>144.29062999999999</v>
      </c>
      <c r="H62" s="113">
        <v>564.16200000000003</v>
      </c>
      <c r="I62" s="114">
        <v>447.77463</v>
      </c>
      <c r="J62" s="106"/>
      <c r="K62" s="107"/>
    </row>
    <row r="63" spans="1:11" s="108" customFormat="1">
      <c r="A63" s="109" t="s">
        <v>788</v>
      </c>
      <c r="B63" s="124" t="s">
        <v>789</v>
      </c>
      <c r="C63" s="65" t="s">
        <v>696</v>
      </c>
      <c r="D63" s="111">
        <v>33.642000000000003</v>
      </c>
      <c r="E63" s="112">
        <v>50.16</v>
      </c>
      <c r="F63" s="112">
        <v>36.920999999999999</v>
      </c>
      <c r="G63" s="112">
        <v>21.723437230000002</v>
      </c>
      <c r="H63" s="113">
        <v>120.72299999999998</v>
      </c>
      <c r="I63" s="114">
        <v>105.52543722999999</v>
      </c>
      <c r="J63" s="85"/>
      <c r="K63" s="107"/>
    </row>
    <row r="64" spans="1:11" s="108" customFormat="1">
      <c r="A64" s="109" t="s">
        <v>790</v>
      </c>
      <c r="B64" s="124" t="s">
        <v>791</v>
      </c>
      <c r="C64" s="65" t="s">
        <v>696</v>
      </c>
      <c r="D64" s="111">
        <v>0.10100000000000001</v>
      </c>
      <c r="E64" s="112">
        <v>0</v>
      </c>
      <c r="F64" s="112">
        <v>0.33400000000000002</v>
      </c>
      <c r="G64" s="112">
        <v>3.41363892096</v>
      </c>
      <c r="H64" s="113">
        <v>0.43500000000000005</v>
      </c>
      <c r="I64" s="114">
        <v>3.51463892096</v>
      </c>
      <c r="J64" s="85"/>
      <c r="K64" s="107"/>
    </row>
    <row r="65" spans="1:11" s="100" customFormat="1">
      <c r="A65" s="109" t="s">
        <v>792</v>
      </c>
      <c r="B65" s="116" t="s">
        <v>98</v>
      </c>
      <c r="C65" s="65" t="s">
        <v>696</v>
      </c>
      <c r="D65" s="111"/>
      <c r="E65" s="112"/>
      <c r="F65" s="112"/>
      <c r="G65" s="112">
        <v>3.34192892096</v>
      </c>
      <c r="H65" s="113">
        <v>0</v>
      </c>
      <c r="I65" s="114">
        <v>3.34192892096</v>
      </c>
      <c r="J65" s="85"/>
      <c r="K65" s="99"/>
    </row>
    <row r="66" spans="1:11" s="100" customFormat="1">
      <c r="A66" s="109" t="s">
        <v>793</v>
      </c>
      <c r="B66" s="116" t="s">
        <v>100</v>
      </c>
      <c r="C66" s="65" t="s">
        <v>696</v>
      </c>
      <c r="D66" s="111">
        <v>0.10100000000000001</v>
      </c>
      <c r="E66" s="112"/>
      <c r="F66" s="112">
        <v>0.33400000000000002</v>
      </c>
      <c r="G66" s="112">
        <v>7.171000000000001E-2</v>
      </c>
      <c r="H66" s="113">
        <v>0.43500000000000005</v>
      </c>
      <c r="I66" s="114">
        <v>0.17271000000000003</v>
      </c>
      <c r="J66" s="85"/>
      <c r="K66" s="99"/>
    </row>
    <row r="67" spans="1:11" s="108" customFormat="1">
      <c r="A67" s="109" t="s">
        <v>794</v>
      </c>
      <c r="B67" s="124" t="s">
        <v>795</v>
      </c>
      <c r="C67" s="65" t="s">
        <v>696</v>
      </c>
      <c r="D67" s="111">
        <v>97.066000000000003</v>
      </c>
      <c r="E67" s="112">
        <v>97.375</v>
      </c>
      <c r="F67" s="112">
        <v>103.77200000000001</v>
      </c>
      <c r="G67" s="112">
        <v>105.02956283446309</v>
      </c>
      <c r="H67" s="113">
        <v>298.21300000000002</v>
      </c>
      <c r="I67" s="114">
        <v>299.47056283446307</v>
      </c>
      <c r="J67" s="106"/>
      <c r="K67" s="107"/>
    </row>
    <row r="68" spans="1:11" s="100" customFormat="1">
      <c r="A68" s="109" t="s">
        <v>796</v>
      </c>
      <c r="B68" s="116" t="s">
        <v>104</v>
      </c>
      <c r="C68" s="65" t="s">
        <v>696</v>
      </c>
      <c r="D68" s="111"/>
      <c r="E68" s="112"/>
      <c r="F68" s="112"/>
      <c r="G68" s="128"/>
      <c r="H68" s="113">
        <v>0</v>
      </c>
      <c r="I68" s="114">
        <v>64.063126553000004</v>
      </c>
      <c r="J68" s="85"/>
      <c r="K68" s="99"/>
    </row>
    <row r="69" spans="1:11" s="100" customFormat="1" ht="15.75" customHeight="1">
      <c r="A69" s="109" t="s">
        <v>797</v>
      </c>
      <c r="B69" s="116" t="s">
        <v>106</v>
      </c>
      <c r="C69" s="65" t="s">
        <v>696</v>
      </c>
      <c r="D69" s="111">
        <v>36.470999999999997</v>
      </c>
      <c r="E69" s="112">
        <v>36.872999999999998</v>
      </c>
      <c r="F69" s="112">
        <v>42.377000000000002</v>
      </c>
      <c r="G69" s="112">
        <v>40.966436281463096</v>
      </c>
      <c r="H69" s="113">
        <v>115.721</v>
      </c>
      <c r="I69" s="114">
        <v>114.3104362814631</v>
      </c>
      <c r="J69" s="85"/>
      <c r="K69" s="99"/>
    </row>
    <row r="70" spans="1:11" s="100" customFormat="1" ht="16.5" thickBot="1">
      <c r="A70" s="109" t="s">
        <v>798</v>
      </c>
      <c r="B70" s="129" t="s">
        <v>108</v>
      </c>
      <c r="C70" s="67" t="s">
        <v>696</v>
      </c>
      <c r="D70" s="111">
        <v>60.594999999999999</v>
      </c>
      <c r="E70" s="112">
        <v>60.502000000000002</v>
      </c>
      <c r="F70" s="112">
        <v>61.395000000000003</v>
      </c>
      <c r="G70" s="112">
        <v>64.063126553000004</v>
      </c>
      <c r="H70" s="113">
        <v>182.49200000000002</v>
      </c>
      <c r="I70" s="113">
        <v>185.96012655300001</v>
      </c>
      <c r="J70" s="85"/>
      <c r="K70" s="99"/>
    </row>
    <row r="71" spans="1:11" s="100" customFormat="1">
      <c r="A71" s="130" t="s">
        <v>799</v>
      </c>
      <c r="B71" s="131" t="s">
        <v>697</v>
      </c>
      <c r="C71" s="132" t="s">
        <v>696</v>
      </c>
      <c r="D71" s="122">
        <v>11.782</v>
      </c>
      <c r="E71" s="123">
        <v>5.0670000000000002</v>
      </c>
      <c r="F71" s="123">
        <v>48.968000000000004</v>
      </c>
      <c r="G71" s="123">
        <v>27.221</v>
      </c>
      <c r="H71" s="113">
        <v>65.817000000000007</v>
      </c>
      <c r="I71" s="114">
        <v>44.07</v>
      </c>
      <c r="J71" s="85"/>
      <c r="K71" s="99"/>
    </row>
    <row r="72" spans="1:11" s="100" customFormat="1">
      <c r="A72" s="109" t="s">
        <v>800</v>
      </c>
      <c r="B72" s="116" t="s">
        <v>112</v>
      </c>
      <c r="C72" s="65" t="s">
        <v>696</v>
      </c>
      <c r="D72" s="111">
        <v>11.782</v>
      </c>
      <c r="E72" s="112">
        <v>5.0670000000000002</v>
      </c>
      <c r="F72" s="112">
        <v>48.968000000000004</v>
      </c>
      <c r="G72" s="112">
        <v>27.221</v>
      </c>
      <c r="H72" s="113">
        <v>65.817000000000007</v>
      </c>
      <c r="I72" s="114">
        <v>44.07</v>
      </c>
      <c r="J72" s="85"/>
      <c r="K72" s="99"/>
    </row>
    <row r="73" spans="1:11" s="100" customFormat="1">
      <c r="A73" s="109" t="s">
        <v>801</v>
      </c>
      <c r="B73" s="116" t="s">
        <v>114</v>
      </c>
      <c r="C73" s="65" t="s">
        <v>696</v>
      </c>
      <c r="D73" s="122"/>
      <c r="E73" s="123"/>
      <c r="F73" s="123"/>
      <c r="G73" s="123"/>
      <c r="H73" s="113">
        <v>0</v>
      </c>
      <c r="I73" s="114">
        <v>0</v>
      </c>
      <c r="J73" s="85"/>
      <c r="K73" s="99"/>
    </row>
    <row r="74" spans="1:11" s="100" customFormat="1" ht="16.5" thickBot="1">
      <c r="A74" s="133" t="s">
        <v>802</v>
      </c>
      <c r="B74" s="134" t="s">
        <v>116</v>
      </c>
      <c r="C74" s="135" t="s">
        <v>696</v>
      </c>
      <c r="D74" s="122"/>
      <c r="E74" s="123"/>
      <c r="F74" s="123"/>
      <c r="G74" s="123"/>
      <c r="H74" s="113">
        <v>0</v>
      </c>
      <c r="I74" s="114">
        <v>0</v>
      </c>
      <c r="J74" s="85"/>
      <c r="K74" s="99"/>
    </row>
    <row r="75" spans="1:11" s="108" customFormat="1">
      <c r="A75" s="136" t="s">
        <v>117</v>
      </c>
      <c r="B75" s="137" t="s">
        <v>803</v>
      </c>
      <c r="C75" s="138" t="s">
        <v>696</v>
      </c>
      <c r="D75" s="120">
        <v>195.49799999999993</v>
      </c>
      <c r="E75" s="113">
        <v>-98.607999999999947</v>
      </c>
      <c r="F75" s="113">
        <v>290.97899999999993</v>
      </c>
      <c r="G75" s="113">
        <v>26.914927164976916</v>
      </c>
      <c r="H75" s="113">
        <v>387.86899999999991</v>
      </c>
      <c r="I75" s="114">
        <v>123.8049271649769</v>
      </c>
      <c r="J75" s="106"/>
      <c r="K75" s="107"/>
    </row>
    <row r="76" spans="1:11" s="100" customFormat="1">
      <c r="A76" s="109" t="s">
        <v>119</v>
      </c>
      <c r="B76" s="110" t="s">
        <v>474</v>
      </c>
      <c r="C76" s="65" t="s">
        <v>696</v>
      </c>
      <c r="D76" s="111"/>
      <c r="E76" s="112"/>
      <c r="F76" s="112"/>
      <c r="G76" s="112"/>
      <c r="H76" s="113">
        <v>0</v>
      </c>
      <c r="I76" s="114">
        <v>0</v>
      </c>
      <c r="J76" s="85"/>
      <c r="K76" s="99"/>
    </row>
    <row r="77" spans="1:11" s="100" customFormat="1">
      <c r="A77" s="109" t="s">
        <v>123</v>
      </c>
      <c r="B77" s="110" t="s">
        <v>703</v>
      </c>
      <c r="C77" s="65" t="s">
        <v>696</v>
      </c>
      <c r="D77" s="111"/>
      <c r="E77" s="112"/>
      <c r="F77" s="112"/>
      <c r="G77" s="112"/>
      <c r="H77" s="113">
        <v>0</v>
      </c>
      <c r="I77" s="114">
        <v>0</v>
      </c>
      <c r="J77" s="85"/>
      <c r="K77" s="99"/>
    </row>
    <row r="78" spans="1:11" s="100" customFormat="1">
      <c r="A78" s="109" t="s">
        <v>124</v>
      </c>
      <c r="B78" s="110" t="s">
        <v>258</v>
      </c>
      <c r="C78" s="65" t="s">
        <v>696</v>
      </c>
      <c r="D78" s="111"/>
      <c r="E78" s="112"/>
      <c r="F78" s="112"/>
      <c r="G78" s="112"/>
      <c r="H78" s="113">
        <v>0</v>
      </c>
      <c r="I78" s="114">
        <v>0</v>
      </c>
      <c r="J78" s="85"/>
      <c r="K78" s="99"/>
    </row>
    <row r="79" spans="1:11" s="100" customFormat="1">
      <c r="A79" s="109" t="s">
        <v>125</v>
      </c>
      <c r="B79" s="110" t="s">
        <v>704</v>
      </c>
      <c r="C79" s="65" t="s">
        <v>696</v>
      </c>
      <c r="D79" s="111"/>
      <c r="E79" s="112"/>
      <c r="F79" s="112"/>
      <c r="G79" s="112"/>
      <c r="H79" s="113">
        <v>0</v>
      </c>
      <c r="I79" s="114">
        <v>0</v>
      </c>
      <c r="J79" s="85"/>
      <c r="K79" s="99"/>
    </row>
    <row r="80" spans="1:11" s="100" customFormat="1">
      <c r="A80" s="109" t="s">
        <v>126</v>
      </c>
      <c r="B80" s="110" t="s">
        <v>264</v>
      </c>
      <c r="C80" s="65" t="s">
        <v>696</v>
      </c>
      <c r="D80" s="111"/>
      <c r="E80" s="112"/>
      <c r="F80" s="112"/>
      <c r="G80" s="112"/>
      <c r="H80" s="113">
        <v>0</v>
      </c>
      <c r="I80" s="114">
        <v>0</v>
      </c>
      <c r="J80" s="85"/>
      <c r="K80" s="99"/>
    </row>
    <row r="81" spans="1:11" s="100" customFormat="1">
      <c r="A81" s="109" t="s">
        <v>127</v>
      </c>
      <c r="B81" s="110" t="s">
        <v>267</v>
      </c>
      <c r="C81" s="65" t="s">
        <v>696</v>
      </c>
      <c r="D81" s="111"/>
      <c r="E81" s="112"/>
      <c r="F81" s="112"/>
      <c r="G81" s="112"/>
      <c r="H81" s="113">
        <v>0</v>
      </c>
      <c r="I81" s="114">
        <v>0</v>
      </c>
      <c r="J81" s="85"/>
      <c r="K81" s="99"/>
    </row>
    <row r="82" spans="1:11" s="100" customFormat="1">
      <c r="A82" s="109" t="s">
        <v>128</v>
      </c>
      <c r="B82" s="110" t="s">
        <v>705</v>
      </c>
      <c r="C82" s="65" t="s">
        <v>696</v>
      </c>
      <c r="D82" s="111"/>
      <c r="E82" s="112"/>
      <c r="F82" s="112"/>
      <c r="G82" s="112"/>
      <c r="H82" s="113">
        <v>0</v>
      </c>
      <c r="I82" s="114">
        <v>0</v>
      </c>
      <c r="J82" s="85"/>
      <c r="K82" s="99"/>
    </row>
    <row r="83" spans="1:11" s="100" customFormat="1" ht="31.5">
      <c r="A83" s="109" t="s">
        <v>129</v>
      </c>
      <c r="B83" s="115" t="s">
        <v>706</v>
      </c>
      <c r="C83" s="65" t="s">
        <v>696</v>
      </c>
      <c r="D83" s="111">
        <v>0</v>
      </c>
      <c r="E83" s="112">
        <v>0</v>
      </c>
      <c r="F83" s="112">
        <v>0</v>
      </c>
      <c r="G83" s="112">
        <v>0</v>
      </c>
      <c r="H83" s="113">
        <v>0</v>
      </c>
      <c r="I83" s="114">
        <v>0</v>
      </c>
      <c r="J83" s="85"/>
      <c r="K83" s="99"/>
    </row>
    <row r="84" spans="1:11" s="100" customFormat="1">
      <c r="A84" s="109" t="s">
        <v>130</v>
      </c>
      <c r="B84" s="116" t="s">
        <v>707</v>
      </c>
      <c r="C84" s="65" t="s">
        <v>696</v>
      </c>
      <c r="D84" s="111"/>
      <c r="E84" s="112"/>
      <c r="F84" s="112"/>
      <c r="G84" s="112"/>
      <c r="H84" s="113">
        <v>0</v>
      </c>
      <c r="I84" s="114">
        <v>0</v>
      </c>
      <c r="J84" s="85"/>
      <c r="K84" s="99"/>
    </row>
    <row r="85" spans="1:11" s="100" customFormat="1">
      <c r="A85" s="109" t="s">
        <v>131</v>
      </c>
      <c r="B85" s="116" t="s">
        <v>45</v>
      </c>
      <c r="C85" s="65" t="s">
        <v>696</v>
      </c>
      <c r="D85" s="111"/>
      <c r="E85" s="112"/>
      <c r="F85" s="112"/>
      <c r="G85" s="112"/>
      <c r="H85" s="113">
        <v>0</v>
      </c>
      <c r="I85" s="114">
        <v>0</v>
      </c>
      <c r="J85" s="85"/>
      <c r="K85" s="99"/>
    </row>
    <row r="86" spans="1:11" s="100" customFormat="1">
      <c r="A86" s="109" t="s">
        <v>132</v>
      </c>
      <c r="B86" s="110" t="s">
        <v>279</v>
      </c>
      <c r="C86" s="65" t="s">
        <v>696</v>
      </c>
      <c r="D86" s="111"/>
      <c r="E86" s="112"/>
      <c r="F86" s="112"/>
      <c r="G86" s="112"/>
      <c r="H86" s="113">
        <v>0</v>
      </c>
      <c r="I86" s="114">
        <v>0</v>
      </c>
      <c r="J86" s="85"/>
      <c r="K86" s="99"/>
    </row>
    <row r="87" spans="1:11" s="108" customFormat="1">
      <c r="A87" s="117" t="s">
        <v>133</v>
      </c>
      <c r="B87" s="118" t="s">
        <v>804</v>
      </c>
      <c r="C87" s="119" t="s">
        <v>696</v>
      </c>
      <c r="D87" s="120">
        <v>-79.096999999999994</v>
      </c>
      <c r="E87" s="113">
        <v>-60.628</v>
      </c>
      <c r="F87" s="113">
        <v>-84.085999999999999</v>
      </c>
      <c r="G87" s="113">
        <v>-36.587238293407601</v>
      </c>
      <c r="H87" s="113">
        <v>-223.81099999999998</v>
      </c>
      <c r="I87" s="114">
        <v>-176.3122382934076</v>
      </c>
      <c r="J87" s="106"/>
      <c r="K87" s="107"/>
    </row>
    <row r="88" spans="1:11" s="108" customFormat="1">
      <c r="A88" s="109" t="s">
        <v>135</v>
      </c>
      <c r="B88" s="124" t="s">
        <v>805</v>
      </c>
      <c r="C88" s="65" t="s">
        <v>696</v>
      </c>
      <c r="D88" s="111">
        <v>0</v>
      </c>
      <c r="E88" s="112">
        <v>0</v>
      </c>
      <c r="F88" s="112">
        <v>0</v>
      </c>
      <c r="G88" s="112">
        <v>0</v>
      </c>
      <c r="H88" s="113">
        <v>0</v>
      </c>
      <c r="I88" s="114">
        <v>0</v>
      </c>
      <c r="J88" s="85"/>
      <c r="K88" s="107"/>
    </row>
    <row r="89" spans="1:11" s="100" customFormat="1">
      <c r="A89" s="109" t="s">
        <v>137</v>
      </c>
      <c r="B89" s="116" t="s">
        <v>806</v>
      </c>
      <c r="C89" s="65" t="s">
        <v>696</v>
      </c>
      <c r="D89" s="111"/>
      <c r="E89" s="112"/>
      <c r="F89" s="112"/>
      <c r="G89" s="112"/>
      <c r="H89" s="113">
        <v>0</v>
      </c>
      <c r="I89" s="114">
        <v>0</v>
      </c>
      <c r="J89" s="85"/>
      <c r="K89" s="99"/>
    </row>
    <row r="90" spans="1:11" s="100" customFormat="1">
      <c r="A90" s="109" t="s">
        <v>139</v>
      </c>
      <c r="B90" s="116" t="s">
        <v>807</v>
      </c>
      <c r="C90" s="65" t="s">
        <v>696</v>
      </c>
      <c r="D90" s="111"/>
      <c r="E90" s="112"/>
      <c r="F90" s="112"/>
      <c r="G90" s="112"/>
      <c r="H90" s="113">
        <v>0</v>
      </c>
      <c r="I90" s="114">
        <v>0</v>
      </c>
      <c r="J90" s="85"/>
      <c r="K90" s="99"/>
    </row>
    <row r="91" spans="1:11" s="100" customFormat="1">
      <c r="A91" s="109" t="s">
        <v>141</v>
      </c>
      <c r="B91" s="116" t="s">
        <v>808</v>
      </c>
      <c r="C91" s="65" t="s">
        <v>696</v>
      </c>
      <c r="D91" s="111">
        <v>0</v>
      </c>
      <c r="E91" s="112">
        <v>0</v>
      </c>
      <c r="F91" s="112">
        <v>0</v>
      </c>
      <c r="G91" s="112">
        <v>0</v>
      </c>
      <c r="H91" s="113">
        <v>0</v>
      </c>
      <c r="I91" s="114">
        <v>0</v>
      </c>
      <c r="J91" s="85"/>
      <c r="K91" s="99"/>
    </row>
    <row r="92" spans="1:11" s="100" customFormat="1">
      <c r="A92" s="109" t="s">
        <v>143</v>
      </c>
      <c r="B92" s="125" t="s">
        <v>144</v>
      </c>
      <c r="C92" s="65" t="s">
        <v>696</v>
      </c>
      <c r="D92" s="111"/>
      <c r="E92" s="112"/>
      <c r="F92" s="112"/>
      <c r="G92" s="112"/>
      <c r="H92" s="113">
        <v>0</v>
      </c>
      <c r="I92" s="114">
        <v>0</v>
      </c>
      <c r="J92" s="85"/>
      <c r="K92" s="99"/>
    </row>
    <row r="93" spans="1:11" s="100" customFormat="1">
      <c r="A93" s="109" t="s">
        <v>145</v>
      </c>
      <c r="B93" s="116" t="s">
        <v>809</v>
      </c>
      <c r="C93" s="65" t="s">
        <v>696</v>
      </c>
      <c r="D93" s="111"/>
      <c r="E93" s="112">
        <v>8.6779999999999973</v>
      </c>
      <c r="F93" s="112"/>
      <c r="G93" s="112"/>
      <c r="H93" s="113">
        <v>8.6779999999999973</v>
      </c>
      <c r="I93" s="114">
        <v>8.6779999999999973</v>
      </c>
      <c r="J93" s="85"/>
      <c r="K93" s="99"/>
    </row>
    <row r="94" spans="1:11" s="108" customFormat="1">
      <c r="A94" s="109" t="s">
        <v>147</v>
      </c>
      <c r="B94" s="124" t="s">
        <v>810</v>
      </c>
      <c r="C94" s="65" t="s">
        <v>696</v>
      </c>
      <c r="D94" s="111">
        <v>-79.096999999999994</v>
      </c>
      <c r="E94" s="112">
        <v>-60.628</v>
      </c>
      <c r="F94" s="112">
        <v>-84.085999999999999</v>
      </c>
      <c r="G94" s="112">
        <v>-36.587238293407601</v>
      </c>
      <c r="H94" s="113">
        <v>-223.81099999999998</v>
      </c>
      <c r="I94" s="114">
        <v>-176.3122382934076</v>
      </c>
      <c r="J94" s="106"/>
      <c r="K94" s="107"/>
    </row>
    <row r="95" spans="1:11" s="100" customFormat="1">
      <c r="A95" s="109" t="s">
        <v>148</v>
      </c>
      <c r="B95" s="116" t="s">
        <v>811</v>
      </c>
      <c r="C95" s="65" t="s">
        <v>696</v>
      </c>
      <c r="D95" s="111"/>
      <c r="E95" s="112"/>
      <c r="F95" s="112"/>
      <c r="G95" s="112"/>
      <c r="H95" s="113">
        <v>0</v>
      </c>
      <c r="I95" s="114">
        <v>0</v>
      </c>
      <c r="J95" s="85"/>
      <c r="K95" s="99"/>
    </row>
    <row r="96" spans="1:11" s="100" customFormat="1">
      <c r="A96" s="109" t="s">
        <v>150</v>
      </c>
      <c r="B96" s="116" t="s">
        <v>812</v>
      </c>
      <c r="C96" s="65" t="s">
        <v>696</v>
      </c>
      <c r="D96" s="111">
        <v>-67.284999999999997</v>
      </c>
      <c r="E96" s="112">
        <v>-60.628</v>
      </c>
      <c r="F96" s="112">
        <v>-68.543999999999997</v>
      </c>
      <c r="G96" s="112">
        <v>-36.587238293407601</v>
      </c>
      <c r="H96" s="113">
        <v>-196.45699999999999</v>
      </c>
      <c r="I96" s="114">
        <v>-164.50023829340759</v>
      </c>
      <c r="J96" s="106"/>
      <c r="K96" s="99"/>
    </row>
    <row r="97" spans="1:11" s="100" customFormat="1">
      <c r="A97" s="109" t="s">
        <v>152</v>
      </c>
      <c r="B97" s="116" t="s">
        <v>813</v>
      </c>
      <c r="C97" s="65" t="s">
        <v>696</v>
      </c>
      <c r="D97" s="111">
        <v>0</v>
      </c>
      <c r="E97" s="112">
        <v>0</v>
      </c>
      <c r="F97" s="112">
        <v>0</v>
      </c>
      <c r="G97" s="112">
        <v>0</v>
      </c>
      <c r="H97" s="113">
        <v>0</v>
      </c>
      <c r="I97" s="114">
        <v>0</v>
      </c>
      <c r="J97" s="85"/>
      <c r="K97" s="99"/>
    </row>
    <row r="98" spans="1:11" s="100" customFormat="1">
      <c r="A98" s="109" t="s">
        <v>154</v>
      </c>
      <c r="B98" s="125" t="s">
        <v>814</v>
      </c>
      <c r="C98" s="65" t="s">
        <v>696</v>
      </c>
      <c r="D98" s="111"/>
      <c r="E98" s="112"/>
      <c r="F98" s="112"/>
      <c r="G98" s="112"/>
      <c r="H98" s="113">
        <v>0</v>
      </c>
      <c r="I98" s="114">
        <v>0</v>
      </c>
      <c r="J98" s="85"/>
      <c r="K98" s="99"/>
    </row>
    <row r="99" spans="1:11" s="100" customFormat="1">
      <c r="A99" s="109" t="s">
        <v>155</v>
      </c>
      <c r="B99" s="116" t="s">
        <v>815</v>
      </c>
      <c r="C99" s="65" t="s">
        <v>696</v>
      </c>
      <c r="D99" s="111">
        <v>-11.811999999999998</v>
      </c>
      <c r="E99" s="112"/>
      <c r="F99" s="112">
        <v>-15.542000000000002</v>
      </c>
      <c r="G99" s="112"/>
      <c r="H99" s="113">
        <v>-27.353999999999999</v>
      </c>
      <c r="I99" s="114">
        <v>-11.811999999999998</v>
      </c>
      <c r="J99" s="85"/>
      <c r="K99" s="99"/>
    </row>
    <row r="100" spans="1:11" s="108" customFormat="1">
      <c r="A100" s="117" t="s">
        <v>157</v>
      </c>
      <c r="B100" s="118" t="s">
        <v>816</v>
      </c>
      <c r="C100" s="119" t="s">
        <v>696</v>
      </c>
      <c r="D100" s="120">
        <v>116.40099999999994</v>
      </c>
      <c r="E100" s="113">
        <v>-159.23599999999993</v>
      </c>
      <c r="F100" s="113">
        <v>206.89299999999992</v>
      </c>
      <c r="G100" s="113">
        <v>-9.6723111284306853</v>
      </c>
      <c r="H100" s="113">
        <v>164.05799999999994</v>
      </c>
      <c r="I100" s="114">
        <v>-52.507311128430679</v>
      </c>
      <c r="J100" s="85"/>
      <c r="K100" s="107"/>
    </row>
    <row r="101" spans="1:11" s="100" customFormat="1">
      <c r="A101" s="109" t="s">
        <v>159</v>
      </c>
      <c r="B101" s="110" t="s">
        <v>474</v>
      </c>
      <c r="C101" s="65" t="s">
        <v>696</v>
      </c>
      <c r="D101" s="111"/>
      <c r="E101" s="112"/>
      <c r="F101" s="112"/>
      <c r="G101" s="112"/>
      <c r="H101" s="113">
        <v>0</v>
      </c>
      <c r="I101" s="114">
        <v>0</v>
      </c>
      <c r="J101" s="85"/>
      <c r="K101" s="99"/>
    </row>
    <row r="102" spans="1:11" s="100" customFormat="1">
      <c r="A102" s="109" t="s">
        <v>164</v>
      </c>
      <c r="B102" s="110" t="s">
        <v>703</v>
      </c>
      <c r="C102" s="65" t="s">
        <v>696</v>
      </c>
      <c r="D102" s="111"/>
      <c r="E102" s="112"/>
      <c r="F102" s="112"/>
      <c r="G102" s="112"/>
      <c r="H102" s="113">
        <v>0</v>
      </c>
      <c r="I102" s="114">
        <v>0</v>
      </c>
      <c r="J102" s="85"/>
      <c r="K102" s="99"/>
    </row>
    <row r="103" spans="1:11" s="100" customFormat="1">
      <c r="A103" s="109" t="s">
        <v>165</v>
      </c>
      <c r="B103" s="110" t="s">
        <v>258</v>
      </c>
      <c r="C103" s="65" t="s">
        <v>696</v>
      </c>
      <c r="D103" s="111"/>
      <c r="E103" s="112"/>
      <c r="F103" s="112"/>
      <c r="G103" s="112"/>
      <c r="H103" s="113">
        <v>0</v>
      </c>
      <c r="I103" s="114">
        <v>0</v>
      </c>
      <c r="J103" s="85"/>
      <c r="K103" s="99"/>
    </row>
    <row r="104" spans="1:11" s="100" customFormat="1">
      <c r="A104" s="109" t="s">
        <v>166</v>
      </c>
      <c r="B104" s="110" t="s">
        <v>704</v>
      </c>
      <c r="C104" s="65" t="s">
        <v>696</v>
      </c>
      <c r="D104" s="111"/>
      <c r="E104" s="112"/>
      <c r="F104" s="112"/>
      <c r="G104" s="112"/>
      <c r="H104" s="113">
        <v>0</v>
      </c>
      <c r="I104" s="114">
        <v>0</v>
      </c>
      <c r="J104" s="85"/>
      <c r="K104" s="99"/>
    </row>
    <row r="105" spans="1:11" s="100" customFormat="1">
      <c r="A105" s="109" t="s">
        <v>167</v>
      </c>
      <c r="B105" s="110" t="s">
        <v>264</v>
      </c>
      <c r="C105" s="65" t="s">
        <v>696</v>
      </c>
      <c r="D105" s="111"/>
      <c r="E105" s="112"/>
      <c r="F105" s="112"/>
      <c r="G105" s="112"/>
      <c r="H105" s="113">
        <v>0</v>
      </c>
      <c r="I105" s="114">
        <v>0</v>
      </c>
      <c r="J105" s="85"/>
      <c r="K105" s="99"/>
    </row>
    <row r="106" spans="1:11" s="100" customFormat="1">
      <c r="A106" s="109" t="s">
        <v>168</v>
      </c>
      <c r="B106" s="110" t="s">
        <v>267</v>
      </c>
      <c r="C106" s="65" t="s">
        <v>696</v>
      </c>
      <c r="D106" s="111"/>
      <c r="E106" s="112"/>
      <c r="F106" s="112"/>
      <c r="G106" s="112"/>
      <c r="H106" s="113">
        <v>0</v>
      </c>
      <c r="I106" s="114">
        <v>0</v>
      </c>
      <c r="J106" s="85"/>
      <c r="K106" s="99"/>
    </row>
    <row r="107" spans="1:11" s="100" customFormat="1">
      <c r="A107" s="109" t="s">
        <v>169</v>
      </c>
      <c r="B107" s="110" t="s">
        <v>705</v>
      </c>
      <c r="C107" s="65" t="s">
        <v>696</v>
      </c>
      <c r="D107" s="111"/>
      <c r="E107" s="112"/>
      <c r="F107" s="112"/>
      <c r="G107" s="112"/>
      <c r="H107" s="113">
        <v>0</v>
      </c>
      <c r="I107" s="114">
        <v>0</v>
      </c>
      <c r="J107" s="85"/>
      <c r="K107" s="99"/>
    </row>
    <row r="108" spans="1:11" s="100" customFormat="1" ht="31.5">
      <c r="A108" s="109" t="s">
        <v>170</v>
      </c>
      <c r="B108" s="115" t="s">
        <v>706</v>
      </c>
      <c r="C108" s="65" t="s">
        <v>696</v>
      </c>
      <c r="D108" s="111">
        <v>0</v>
      </c>
      <c r="E108" s="112">
        <v>0</v>
      </c>
      <c r="F108" s="112">
        <v>0</v>
      </c>
      <c r="G108" s="112">
        <v>0</v>
      </c>
      <c r="H108" s="113">
        <v>0</v>
      </c>
      <c r="I108" s="114">
        <v>0</v>
      </c>
      <c r="J108" s="85"/>
      <c r="K108" s="99"/>
    </row>
    <row r="109" spans="1:11" s="100" customFormat="1">
      <c r="A109" s="109" t="s">
        <v>171</v>
      </c>
      <c r="B109" s="116" t="s">
        <v>707</v>
      </c>
      <c r="C109" s="65" t="s">
        <v>696</v>
      </c>
      <c r="D109" s="111"/>
      <c r="E109" s="112"/>
      <c r="F109" s="112"/>
      <c r="G109" s="112"/>
      <c r="H109" s="113">
        <v>0</v>
      </c>
      <c r="I109" s="114">
        <v>0</v>
      </c>
      <c r="J109" s="85"/>
      <c r="K109" s="99"/>
    </row>
    <row r="110" spans="1:11" s="100" customFormat="1">
      <c r="A110" s="109" t="s">
        <v>172</v>
      </c>
      <c r="B110" s="116" t="s">
        <v>45</v>
      </c>
      <c r="C110" s="65" t="s">
        <v>696</v>
      </c>
      <c r="D110" s="122"/>
      <c r="E110" s="123"/>
      <c r="F110" s="123"/>
      <c r="G110" s="123"/>
      <c r="H110" s="113">
        <v>0</v>
      </c>
      <c r="I110" s="114">
        <v>0</v>
      </c>
      <c r="J110" s="85"/>
      <c r="K110" s="99"/>
    </row>
    <row r="111" spans="1:11" s="100" customFormat="1">
      <c r="A111" s="109" t="s">
        <v>173</v>
      </c>
      <c r="B111" s="110" t="s">
        <v>279</v>
      </c>
      <c r="C111" s="65" t="s">
        <v>696</v>
      </c>
      <c r="D111" s="111"/>
      <c r="E111" s="112"/>
      <c r="F111" s="112"/>
      <c r="G111" s="112"/>
      <c r="H111" s="113">
        <v>0</v>
      </c>
      <c r="I111" s="114">
        <v>0</v>
      </c>
      <c r="J111" s="85"/>
      <c r="K111" s="99"/>
    </row>
    <row r="112" spans="1:11" s="108" customFormat="1" ht="31.5">
      <c r="A112" s="117" t="s">
        <v>174</v>
      </c>
      <c r="B112" s="118" t="s">
        <v>817</v>
      </c>
      <c r="C112" s="119" t="s">
        <v>696</v>
      </c>
      <c r="D112" s="120">
        <v>28.280999999999999</v>
      </c>
      <c r="E112" s="113">
        <v>-12.164</v>
      </c>
      <c r="F112" s="113">
        <v>41.378</v>
      </c>
      <c r="G112" s="113"/>
      <c r="H112" s="113">
        <v>57.494999999999997</v>
      </c>
      <c r="I112" s="114">
        <v>16.116999999999997</v>
      </c>
      <c r="J112" s="85"/>
      <c r="K112" s="107"/>
    </row>
    <row r="113" spans="1:11" s="100" customFormat="1">
      <c r="A113" s="109" t="s">
        <v>176</v>
      </c>
      <c r="B113" s="124" t="s">
        <v>818</v>
      </c>
      <c r="C113" s="65" t="s">
        <v>696</v>
      </c>
      <c r="D113" s="111"/>
      <c r="E113" s="112">
        <v>-12.164</v>
      </c>
      <c r="F113" s="112"/>
      <c r="G113" s="112"/>
      <c r="H113" s="113">
        <v>-12.164</v>
      </c>
      <c r="I113" s="114">
        <v>-12.164</v>
      </c>
      <c r="J113" s="85"/>
      <c r="K113" s="99"/>
    </row>
    <row r="114" spans="1:11" s="108" customFormat="1">
      <c r="A114" s="117" t="s">
        <v>197</v>
      </c>
      <c r="B114" s="118" t="s">
        <v>819</v>
      </c>
      <c r="C114" s="119" t="s">
        <v>696</v>
      </c>
      <c r="D114" s="120">
        <v>88.119999999999948</v>
      </c>
      <c r="E114" s="113">
        <v>-147.07199999999995</v>
      </c>
      <c r="F114" s="113">
        <v>165.51499999999993</v>
      </c>
      <c r="G114" s="113">
        <v>-9.6723111284306853</v>
      </c>
      <c r="H114" s="113">
        <v>106.56299999999993</v>
      </c>
      <c r="I114" s="114">
        <v>-68.624311128430691</v>
      </c>
      <c r="J114" s="85"/>
      <c r="K114" s="107"/>
    </row>
    <row r="115" spans="1:11" s="100" customFormat="1">
      <c r="A115" s="109" t="s">
        <v>199</v>
      </c>
      <c r="B115" s="110" t="s">
        <v>474</v>
      </c>
      <c r="C115" s="65" t="s">
        <v>696</v>
      </c>
      <c r="D115" s="111"/>
      <c r="E115" s="112"/>
      <c r="F115" s="112"/>
      <c r="G115" s="112"/>
      <c r="H115" s="113">
        <v>0</v>
      </c>
      <c r="I115" s="114">
        <v>0</v>
      </c>
      <c r="J115" s="85"/>
      <c r="K115" s="99"/>
    </row>
    <row r="116" spans="1:11" s="100" customFormat="1">
      <c r="A116" s="109" t="s">
        <v>203</v>
      </c>
      <c r="B116" s="110" t="s">
        <v>703</v>
      </c>
      <c r="C116" s="65" t="s">
        <v>696</v>
      </c>
      <c r="D116" s="111"/>
      <c r="E116" s="112"/>
      <c r="F116" s="112"/>
      <c r="G116" s="112"/>
      <c r="H116" s="113">
        <v>0</v>
      </c>
      <c r="I116" s="114">
        <v>0</v>
      </c>
      <c r="J116" s="85"/>
      <c r="K116" s="99"/>
    </row>
    <row r="117" spans="1:11" s="100" customFormat="1">
      <c r="A117" s="109" t="s">
        <v>204</v>
      </c>
      <c r="B117" s="110" t="s">
        <v>258</v>
      </c>
      <c r="C117" s="65" t="s">
        <v>696</v>
      </c>
      <c r="D117" s="111"/>
      <c r="E117" s="112"/>
      <c r="F117" s="112"/>
      <c r="G117" s="112"/>
      <c r="H117" s="113">
        <v>0</v>
      </c>
      <c r="I117" s="114">
        <v>0</v>
      </c>
      <c r="J117" s="85"/>
      <c r="K117" s="99"/>
    </row>
    <row r="118" spans="1:11" s="100" customFormat="1">
      <c r="A118" s="109" t="s">
        <v>205</v>
      </c>
      <c r="B118" s="110" t="s">
        <v>704</v>
      </c>
      <c r="C118" s="65" t="s">
        <v>696</v>
      </c>
      <c r="D118" s="111"/>
      <c r="E118" s="112"/>
      <c r="F118" s="112"/>
      <c r="G118" s="112"/>
      <c r="H118" s="113">
        <v>0</v>
      </c>
      <c r="I118" s="114">
        <v>0</v>
      </c>
      <c r="J118" s="85"/>
      <c r="K118" s="99"/>
    </row>
    <row r="119" spans="1:11" s="100" customFormat="1">
      <c r="A119" s="109" t="s">
        <v>206</v>
      </c>
      <c r="B119" s="110" t="s">
        <v>264</v>
      </c>
      <c r="C119" s="65" t="s">
        <v>696</v>
      </c>
      <c r="D119" s="111"/>
      <c r="E119" s="112"/>
      <c r="F119" s="112"/>
      <c r="G119" s="112"/>
      <c r="H119" s="113">
        <v>0</v>
      </c>
      <c r="I119" s="114">
        <v>0</v>
      </c>
      <c r="J119" s="85"/>
      <c r="K119" s="99"/>
    </row>
    <row r="120" spans="1:11" s="100" customFormat="1">
      <c r="A120" s="109" t="s">
        <v>207</v>
      </c>
      <c r="B120" s="110" t="s">
        <v>267</v>
      </c>
      <c r="C120" s="65" t="s">
        <v>696</v>
      </c>
      <c r="D120" s="111"/>
      <c r="E120" s="112"/>
      <c r="F120" s="112"/>
      <c r="G120" s="112"/>
      <c r="H120" s="113">
        <v>0</v>
      </c>
      <c r="I120" s="114">
        <v>0</v>
      </c>
      <c r="J120" s="85"/>
      <c r="K120" s="99"/>
    </row>
    <row r="121" spans="1:11" s="100" customFormat="1">
      <c r="A121" s="109" t="s">
        <v>208</v>
      </c>
      <c r="B121" s="110" t="s">
        <v>705</v>
      </c>
      <c r="C121" s="65" t="s">
        <v>696</v>
      </c>
      <c r="D121" s="111"/>
      <c r="E121" s="112"/>
      <c r="F121" s="112"/>
      <c r="G121" s="112"/>
      <c r="H121" s="113">
        <v>0</v>
      </c>
      <c r="I121" s="114">
        <v>0</v>
      </c>
      <c r="J121" s="85"/>
      <c r="K121" s="99"/>
    </row>
    <row r="122" spans="1:11" s="100" customFormat="1" ht="31.5">
      <c r="A122" s="109" t="s">
        <v>209</v>
      </c>
      <c r="B122" s="115" t="s">
        <v>706</v>
      </c>
      <c r="C122" s="65" t="s">
        <v>696</v>
      </c>
      <c r="D122" s="111"/>
      <c r="E122" s="112"/>
      <c r="F122" s="112"/>
      <c r="G122" s="112"/>
      <c r="H122" s="113">
        <v>0</v>
      </c>
      <c r="I122" s="114">
        <v>0</v>
      </c>
      <c r="J122" s="85"/>
      <c r="K122" s="99"/>
    </row>
    <row r="123" spans="1:11" s="100" customFormat="1">
      <c r="A123" s="109" t="s">
        <v>210</v>
      </c>
      <c r="B123" s="116" t="s">
        <v>707</v>
      </c>
      <c r="C123" s="65" t="s">
        <v>696</v>
      </c>
      <c r="D123" s="111"/>
      <c r="E123" s="112"/>
      <c r="F123" s="112"/>
      <c r="G123" s="112"/>
      <c r="H123" s="113">
        <v>0</v>
      </c>
      <c r="I123" s="114">
        <v>0</v>
      </c>
      <c r="J123" s="85"/>
      <c r="K123" s="99"/>
    </row>
    <row r="124" spans="1:11" s="100" customFormat="1">
      <c r="A124" s="109" t="s">
        <v>211</v>
      </c>
      <c r="B124" s="116" t="s">
        <v>45</v>
      </c>
      <c r="C124" s="65" t="s">
        <v>696</v>
      </c>
      <c r="D124" s="111"/>
      <c r="E124" s="112"/>
      <c r="F124" s="112"/>
      <c r="G124" s="112"/>
      <c r="H124" s="113">
        <v>0</v>
      </c>
      <c r="I124" s="114">
        <v>0</v>
      </c>
      <c r="J124" s="85"/>
      <c r="K124" s="99"/>
    </row>
    <row r="125" spans="1:11" s="100" customFormat="1" ht="16.5" thickBot="1">
      <c r="A125" s="139" t="s">
        <v>212</v>
      </c>
      <c r="B125" s="140" t="s">
        <v>279</v>
      </c>
      <c r="C125" s="67" t="s">
        <v>696</v>
      </c>
      <c r="D125" s="111"/>
      <c r="E125" s="112"/>
      <c r="F125" s="112"/>
      <c r="G125" s="112"/>
      <c r="H125" s="113">
        <v>0</v>
      </c>
      <c r="I125" s="114">
        <v>0</v>
      </c>
      <c r="J125" s="85"/>
      <c r="K125" s="99"/>
    </row>
    <row r="126" spans="1:11" s="108" customFormat="1">
      <c r="A126" s="101" t="s">
        <v>541</v>
      </c>
      <c r="B126" s="102" t="s">
        <v>542</v>
      </c>
      <c r="C126" s="141" t="s">
        <v>696</v>
      </c>
      <c r="D126" s="142">
        <v>88.118800000000007</v>
      </c>
      <c r="E126" s="113">
        <v>0</v>
      </c>
      <c r="F126" s="113">
        <v>165.51400000000001</v>
      </c>
      <c r="G126" s="113">
        <v>0</v>
      </c>
      <c r="H126" s="113">
        <v>253.63280000000003</v>
      </c>
      <c r="I126" s="113">
        <v>88.118800000000007</v>
      </c>
      <c r="J126" s="85"/>
      <c r="K126" s="107"/>
    </row>
    <row r="127" spans="1:11" s="100" customFormat="1">
      <c r="A127" s="109" t="s">
        <v>543</v>
      </c>
      <c r="B127" s="124" t="s">
        <v>544</v>
      </c>
      <c r="C127" s="57" t="s">
        <v>696</v>
      </c>
      <c r="D127" s="143">
        <v>88.118800000000007</v>
      </c>
      <c r="E127" s="123"/>
      <c r="F127" s="123">
        <v>165.51400000000001</v>
      </c>
      <c r="G127" s="123"/>
      <c r="H127" s="113">
        <v>253.63280000000003</v>
      </c>
      <c r="I127" s="113">
        <v>88.118800000000007</v>
      </c>
      <c r="J127" s="85"/>
      <c r="K127" s="99"/>
    </row>
    <row r="128" spans="1:11" s="100" customFormat="1">
      <c r="A128" s="109" t="s">
        <v>545</v>
      </c>
      <c r="B128" s="124" t="s">
        <v>546</v>
      </c>
      <c r="C128" s="57" t="s">
        <v>696</v>
      </c>
      <c r="D128" s="143"/>
      <c r="E128" s="123"/>
      <c r="F128" s="123"/>
      <c r="G128" s="123"/>
      <c r="H128" s="113">
        <v>0</v>
      </c>
      <c r="I128" s="113">
        <v>0</v>
      </c>
      <c r="J128" s="85"/>
      <c r="K128" s="99"/>
    </row>
    <row r="129" spans="1:21" s="100" customFormat="1">
      <c r="A129" s="109" t="s">
        <v>547</v>
      </c>
      <c r="B129" s="124" t="s">
        <v>215</v>
      </c>
      <c r="C129" s="57" t="s">
        <v>696</v>
      </c>
      <c r="D129" s="143"/>
      <c r="E129" s="123"/>
      <c r="F129" s="123"/>
      <c r="G129" s="123"/>
      <c r="H129" s="113">
        <v>0</v>
      </c>
      <c r="I129" s="113">
        <v>0</v>
      </c>
      <c r="J129" s="85"/>
      <c r="K129" s="99"/>
    </row>
    <row r="130" spans="1:21" s="100" customFormat="1" ht="18" customHeight="1" thickBot="1">
      <c r="A130" s="133" t="s">
        <v>548</v>
      </c>
      <c r="B130" s="144" t="s">
        <v>549</v>
      </c>
      <c r="C130" s="62" t="s">
        <v>696</v>
      </c>
      <c r="D130" s="143"/>
      <c r="E130" s="123"/>
      <c r="F130" s="123"/>
      <c r="G130" s="123"/>
      <c r="H130" s="113">
        <v>0</v>
      </c>
      <c r="I130" s="114">
        <v>0</v>
      </c>
      <c r="J130" s="85"/>
      <c r="K130" s="99"/>
    </row>
    <row r="131" spans="1:21" s="100" customFormat="1" ht="18" customHeight="1">
      <c r="A131" s="101" t="s">
        <v>550</v>
      </c>
      <c r="B131" s="102" t="s">
        <v>697</v>
      </c>
      <c r="C131" s="64" t="s">
        <v>241</v>
      </c>
      <c r="D131" s="122"/>
      <c r="E131" s="123"/>
      <c r="F131" s="123"/>
      <c r="G131" s="123"/>
      <c r="H131" s="113">
        <v>0</v>
      </c>
      <c r="I131" s="114">
        <v>0</v>
      </c>
      <c r="J131" s="85"/>
      <c r="K131" s="99"/>
    </row>
    <row r="132" spans="1:21" s="100" customFormat="1" ht="18" customHeight="1">
      <c r="A132" s="109" t="s">
        <v>551</v>
      </c>
      <c r="B132" s="124" t="s">
        <v>698</v>
      </c>
      <c r="C132" s="65" t="s">
        <v>696</v>
      </c>
      <c r="D132" s="111">
        <v>82.757999999999953</v>
      </c>
      <c r="E132" s="112">
        <v>-169.70399999999992</v>
      </c>
      <c r="F132" s="112">
        <v>175.26999999999992</v>
      </c>
      <c r="G132" s="112">
        <v>-24.536112191838285</v>
      </c>
      <c r="H132" s="113">
        <v>88.323999999999955</v>
      </c>
      <c r="I132" s="114">
        <v>-111.48211219183825</v>
      </c>
      <c r="J132" s="85"/>
      <c r="K132" s="99"/>
    </row>
    <row r="133" spans="1:21" s="100" customFormat="1" ht="18" customHeight="1">
      <c r="A133" s="109" t="s">
        <v>553</v>
      </c>
      <c r="B133" s="124" t="s">
        <v>699</v>
      </c>
      <c r="C133" s="65" t="s">
        <v>696</v>
      </c>
      <c r="D133" s="111"/>
      <c r="E133" s="112"/>
      <c r="F133" s="112"/>
      <c r="G133" s="112"/>
      <c r="H133" s="113">
        <v>0</v>
      </c>
      <c r="I133" s="114">
        <v>0</v>
      </c>
      <c r="J133" s="85"/>
      <c r="K133" s="99"/>
    </row>
    <row r="134" spans="1:21" s="100" customFormat="1" ht="18" customHeight="1">
      <c r="A134" s="109" t="s">
        <v>557</v>
      </c>
      <c r="B134" s="124" t="s">
        <v>700</v>
      </c>
      <c r="C134" s="65" t="s">
        <v>696</v>
      </c>
      <c r="D134" s="111"/>
      <c r="E134" s="112"/>
      <c r="F134" s="112"/>
      <c r="G134" s="112"/>
      <c r="H134" s="113">
        <v>0</v>
      </c>
      <c r="I134" s="114">
        <v>0</v>
      </c>
      <c r="J134" s="85"/>
      <c r="K134" s="99"/>
    </row>
    <row r="135" spans="1:21" s="100" customFormat="1" ht="18" customHeight="1" thickBot="1">
      <c r="A135" s="139" t="s">
        <v>561</v>
      </c>
      <c r="B135" s="145" t="s">
        <v>701</v>
      </c>
      <c r="C135" s="67" t="s">
        <v>241</v>
      </c>
      <c r="D135" s="146">
        <v>0</v>
      </c>
      <c r="E135" s="147">
        <v>0</v>
      </c>
      <c r="F135" s="147">
        <v>0</v>
      </c>
      <c r="G135" s="147">
        <v>0</v>
      </c>
      <c r="H135" s="148">
        <v>0</v>
      </c>
      <c r="I135" s="149">
        <v>0</v>
      </c>
      <c r="J135" s="85"/>
      <c r="K135" s="99"/>
    </row>
    <row r="136" spans="1:21" s="100" customFormat="1" ht="18.75">
      <c r="A136" s="285" t="s">
        <v>563</v>
      </c>
      <c r="B136" s="286"/>
      <c r="C136" s="286"/>
      <c r="D136" s="286"/>
      <c r="E136" s="286"/>
      <c r="F136" s="286"/>
      <c r="G136" s="286"/>
      <c r="H136" s="286"/>
      <c r="I136" s="287"/>
      <c r="J136" s="85"/>
      <c r="K136" s="99"/>
    </row>
    <row r="137" spans="1:21" s="108" customFormat="1" ht="31.5" customHeight="1">
      <c r="A137" s="117" t="s">
        <v>564</v>
      </c>
      <c r="B137" s="118" t="s">
        <v>702</v>
      </c>
      <c r="C137" s="150" t="s">
        <v>696</v>
      </c>
      <c r="D137" s="113">
        <v>1099.42256</v>
      </c>
      <c r="E137" s="113">
        <v>602.64149999999995</v>
      </c>
      <c r="F137" s="113">
        <v>1112.1371999999999</v>
      </c>
      <c r="G137" s="113">
        <v>651.68739138047988</v>
      </c>
      <c r="H137" s="113">
        <v>2814.2012599999998</v>
      </c>
      <c r="I137" s="114">
        <v>2353.7514513804799</v>
      </c>
      <c r="J137" s="85"/>
      <c r="K137" s="107"/>
    </row>
    <row r="138" spans="1:21" s="100" customFormat="1">
      <c r="A138" s="109" t="s">
        <v>566</v>
      </c>
      <c r="B138" s="110" t="s">
        <v>474</v>
      </c>
      <c r="C138" s="151" t="s">
        <v>696</v>
      </c>
      <c r="D138" s="152"/>
      <c r="E138" s="152"/>
      <c r="F138" s="152"/>
      <c r="G138" s="152"/>
      <c r="H138" s="113">
        <v>0</v>
      </c>
      <c r="I138" s="114">
        <v>0</v>
      </c>
      <c r="J138" s="85"/>
      <c r="K138" s="99"/>
    </row>
    <row r="139" spans="1:21" s="100" customFormat="1">
      <c r="A139" s="109" t="s">
        <v>570</v>
      </c>
      <c r="B139" s="110" t="s">
        <v>703</v>
      </c>
      <c r="C139" s="151" t="s">
        <v>696</v>
      </c>
      <c r="D139" s="152"/>
      <c r="E139" s="152"/>
      <c r="F139" s="152"/>
      <c r="G139" s="152"/>
      <c r="H139" s="113">
        <v>0</v>
      </c>
      <c r="I139" s="114">
        <v>0</v>
      </c>
      <c r="J139" s="85"/>
      <c r="K139" s="99"/>
    </row>
    <row r="140" spans="1:21" s="100" customFormat="1">
      <c r="A140" s="109" t="s">
        <v>571</v>
      </c>
      <c r="B140" s="110" t="s">
        <v>258</v>
      </c>
      <c r="C140" s="151" t="s">
        <v>696</v>
      </c>
      <c r="D140" s="112">
        <v>808.97613999999999</v>
      </c>
      <c r="E140" s="112">
        <v>410.91257999999999</v>
      </c>
      <c r="F140" s="112">
        <v>1079.8571999999999</v>
      </c>
      <c r="G140" s="112">
        <v>612.01960799999995</v>
      </c>
      <c r="H140" s="113">
        <v>2299.7459199999998</v>
      </c>
      <c r="I140" s="114">
        <v>1831.908328</v>
      </c>
      <c r="J140" s="85"/>
      <c r="K140" s="99"/>
      <c r="L140" s="153"/>
      <c r="M140" s="153"/>
      <c r="N140" s="153"/>
      <c r="O140" s="153"/>
      <c r="P140" s="153"/>
      <c r="Q140" s="153"/>
      <c r="R140" s="153"/>
      <c r="S140" s="153"/>
      <c r="T140" s="153"/>
      <c r="U140" s="153"/>
    </row>
    <row r="141" spans="1:21" s="100" customFormat="1">
      <c r="A141" s="109" t="s">
        <v>572</v>
      </c>
      <c r="B141" s="110" t="s">
        <v>704</v>
      </c>
      <c r="C141" s="151" t="s">
        <v>696</v>
      </c>
      <c r="D141" s="112"/>
      <c r="E141" s="112"/>
      <c r="F141" s="112"/>
      <c r="G141" s="112"/>
      <c r="H141" s="113">
        <v>0</v>
      </c>
      <c r="I141" s="114">
        <v>0</v>
      </c>
      <c r="J141" s="85"/>
      <c r="K141" s="99"/>
      <c r="L141" s="153"/>
      <c r="M141" s="153"/>
      <c r="N141" s="153"/>
      <c r="O141" s="153"/>
      <c r="P141" s="153"/>
      <c r="Q141" s="153"/>
      <c r="R141" s="153"/>
      <c r="S141" s="153"/>
      <c r="T141" s="153"/>
      <c r="U141" s="153"/>
    </row>
    <row r="142" spans="1:21" s="100" customFormat="1">
      <c r="A142" s="109" t="s">
        <v>573</v>
      </c>
      <c r="B142" s="110" t="s">
        <v>264</v>
      </c>
      <c r="C142" s="151" t="s">
        <v>696</v>
      </c>
      <c r="D142" s="112">
        <v>79.790419999999997</v>
      </c>
      <c r="E142" s="112">
        <v>87.78492</v>
      </c>
      <c r="F142" s="112">
        <v>32.279999999999994</v>
      </c>
      <c r="G142" s="112">
        <v>29.516400000000001</v>
      </c>
      <c r="H142" s="113">
        <v>199.85533999999998</v>
      </c>
      <c r="I142" s="114">
        <v>197.09173999999999</v>
      </c>
      <c r="J142" s="85"/>
      <c r="K142" s="99"/>
      <c r="L142" s="153"/>
      <c r="M142" s="153"/>
      <c r="N142" s="153"/>
      <c r="O142" s="153"/>
      <c r="P142" s="153"/>
      <c r="Q142" s="153"/>
      <c r="R142" s="153"/>
      <c r="S142" s="153"/>
      <c r="T142" s="153"/>
      <c r="U142" s="153"/>
    </row>
    <row r="143" spans="1:21" s="100" customFormat="1">
      <c r="A143" s="109" t="s">
        <v>574</v>
      </c>
      <c r="B143" s="110" t="s">
        <v>267</v>
      </c>
      <c r="C143" s="151" t="s">
        <v>696</v>
      </c>
      <c r="D143" s="112"/>
      <c r="E143" s="112"/>
      <c r="F143" s="112"/>
      <c r="G143" s="112"/>
      <c r="H143" s="113">
        <v>0</v>
      </c>
      <c r="I143" s="114">
        <v>0</v>
      </c>
      <c r="J143" s="85"/>
      <c r="K143" s="99"/>
      <c r="L143" s="153"/>
      <c r="M143" s="154"/>
      <c r="N143" s="154"/>
      <c r="O143" s="154"/>
      <c r="P143" s="154"/>
      <c r="Q143" s="153"/>
      <c r="R143" s="153"/>
      <c r="S143" s="153"/>
      <c r="T143" s="153"/>
      <c r="U143" s="153"/>
    </row>
    <row r="144" spans="1:21" s="100" customFormat="1">
      <c r="A144" s="109" t="s">
        <v>575</v>
      </c>
      <c r="B144" s="110" t="s">
        <v>705</v>
      </c>
      <c r="C144" s="151" t="s">
        <v>696</v>
      </c>
      <c r="D144" s="112"/>
      <c r="E144" s="112"/>
      <c r="F144" s="112"/>
      <c r="G144" s="112"/>
      <c r="H144" s="113">
        <v>0</v>
      </c>
      <c r="I144" s="114">
        <v>0</v>
      </c>
      <c r="J144" s="85"/>
      <c r="K144" s="99"/>
    </row>
    <row r="145" spans="1:11" s="100" customFormat="1" ht="31.5">
      <c r="A145" s="109" t="s">
        <v>576</v>
      </c>
      <c r="B145" s="115" t="s">
        <v>706</v>
      </c>
      <c r="C145" s="151" t="s">
        <v>696</v>
      </c>
      <c r="D145" s="112">
        <v>0</v>
      </c>
      <c r="E145" s="112">
        <v>0</v>
      </c>
      <c r="F145" s="112">
        <v>0</v>
      </c>
      <c r="G145" s="112">
        <v>0</v>
      </c>
      <c r="H145" s="113">
        <v>0</v>
      </c>
      <c r="I145" s="114">
        <v>0</v>
      </c>
      <c r="J145" s="85"/>
      <c r="K145" s="99"/>
    </row>
    <row r="146" spans="1:11" s="100" customFormat="1">
      <c r="A146" s="109" t="s">
        <v>577</v>
      </c>
      <c r="B146" s="116" t="s">
        <v>707</v>
      </c>
      <c r="C146" s="151" t="s">
        <v>696</v>
      </c>
      <c r="D146" s="112"/>
      <c r="E146" s="112"/>
      <c r="F146" s="112"/>
      <c r="G146" s="112"/>
      <c r="H146" s="113">
        <v>0</v>
      </c>
      <c r="I146" s="114">
        <v>0</v>
      </c>
      <c r="J146" s="85"/>
      <c r="K146" s="99"/>
    </row>
    <row r="147" spans="1:11" s="100" customFormat="1">
      <c r="A147" s="109" t="s">
        <v>578</v>
      </c>
      <c r="B147" s="116" t="s">
        <v>45</v>
      </c>
      <c r="C147" s="151" t="s">
        <v>696</v>
      </c>
      <c r="D147" s="112"/>
      <c r="E147" s="112"/>
      <c r="F147" s="112"/>
      <c r="G147" s="112"/>
      <c r="H147" s="113">
        <v>0</v>
      </c>
      <c r="I147" s="114">
        <v>0</v>
      </c>
      <c r="J147" s="85"/>
      <c r="K147" s="99"/>
    </row>
    <row r="148" spans="1:11" s="100" customFormat="1">
      <c r="A148" s="109" t="s">
        <v>579</v>
      </c>
      <c r="B148" s="110" t="s">
        <v>279</v>
      </c>
      <c r="C148" s="151" t="s">
        <v>696</v>
      </c>
      <c r="D148" s="112">
        <v>210.65599999999995</v>
      </c>
      <c r="E148" s="112">
        <v>103.94399999999996</v>
      </c>
      <c r="F148" s="112"/>
      <c r="G148" s="112">
        <v>10.15138338048</v>
      </c>
      <c r="H148" s="113">
        <v>314.59999999999991</v>
      </c>
      <c r="I148" s="114">
        <v>324.75138338047992</v>
      </c>
      <c r="J148" s="85"/>
      <c r="K148" s="99"/>
    </row>
    <row r="149" spans="1:11" s="100" customFormat="1" ht="31.5">
      <c r="A149" s="109" t="s">
        <v>585</v>
      </c>
      <c r="B149" s="124" t="s">
        <v>708</v>
      </c>
      <c r="C149" s="151" t="s">
        <v>696</v>
      </c>
      <c r="D149" s="112">
        <v>0</v>
      </c>
      <c r="E149" s="112">
        <v>0</v>
      </c>
      <c r="F149" s="112">
        <v>0</v>
      </c>
      <c r="G149" s="112">
        <v>0</v>
      </c>
      <c r="H149" s="113">
        <v>0</v>
      </c>
      <c r="I149" s="114">
        <v>0</v>
      </c>
      <c r="J149" s="85"/>
      <c r="K149" s="99"/>
    </row>
    <row r="150" spans="1:11" s="100" customFormat="1">
      <c r="A150" s="109" t="s">
        <v>709</v>
      </c>
      <c r="B150" s="127" t="s">
        <v>710</v>
      </c>
      <c r="C150" s="151" t="s">
        <v>696</v>
      </c>
      <c r="D150" s="112"/>
      <c r="E150" s="112"/>
      <c r="F150" s="112"/>
      <c r="G150" s="112"/>
      <c r="H150" s="113">
        <v>0</v>
      </c>
      <c r="I150" s="114">
        <v>0</v>
      </c>
      <c r="J150" s="85"/>
      <c r="K150" s="99"/>
    </row>
    <row r="151" spans="1:11" s="100" customFormat="1" ht="31.5">
      <c r="A151" s="109" t="s">
        <v>711</v>
      </c>
      <c r="B151" s="127" t="s">
        <v>712</v>
      </c>
      <c r="C151" s="151" t="s">
        <v>696</v>
      </c>
      <c r="D151" s="112"/>
      <c r="E151" s="112"/>
      <c r="F151" s="112"/>
      <c r="G151" s="112"/>
      <c r="H151" s="113">
        <v>0</v>
      </c>
      <c r="I151" s="114">
        <v>0</v>
      </c>
      <c r="J151" s="85"/>
      <c r="K151" s="99"/>
    </row>
    <row r="152" spans="1:11" s="108" customFormat="1">
      <c r="A152" s="117" t="s">
        <v>586</v>
      </c>
      <c r="B152" s="118" t="s">
        <v>713</v>
      </c>
      <c r="C152" s="150" t="s">
        <v>696</v>
      </c>
      <c r="D152" s="113">
        <v>868.90031999999997</v>
      </c>
      <c r="E152" s="113">
        <v>761.08742000000007</v>
      </c>
      <c r="F152" s="113">
        <v>824.78339999999992</v>
      </c>
      <c r="G152" s="113">
        <v>615.67762653676107</v>
      </c>
      <c r="H152" s="113">
        <v>2454.7711399999998</v>
      </c>
      <c r="I152" s="114">
        <v>2245.6653665367612</v>
      </c>
      <c r="J152" s="85"/>
      <c r="K152" s="107"/>
    </row>
    <row r="153" spans="1:11" s="100" customFormat="1">
      <c r="A153" s="109" t="s">
        <v>588</v>
      </c>
      <c r="B153" s="124" t="s">
        <v>714</v>
      </c>
      <c r="C153" s="151" t="s">
        <v>696</v>
      </c>
      <c r="D153" s="112"/>
      <c r="E153" s="112"/>
      <c r="F153" s="112"/>
      <c r="G153" s="112"/>
      <c r="H153" s="113">
        <v>0</v>
      </c>
      <c r="I153" s="114">
        <v>0</v>
      </c>
      <c r="J153" s="85"/>
      <c r="K153" s="99"/>
    </row>
    <row r="154" spans="1:11" s="100" customFormat="1">
      <c r="A154" s="109" t="s">
        <v>590</v>
      </c>
      <c r="B154" s="124" t="s">
        <v>715</v>
      </c>
      <c r="C154" s="151" t="s">
        <v>696</v>
      </c>
      <c r="D154" s="112">
        <v>273.8544</v>
      </c>
      <c r="E154" s="112">
        <v>190.57118</v>
      </c>
      <c r="F154" s="112">
        <v>132.13200000000001</v>
      </c>
      <c r="G154" s="112">
        <v>144.064572</v>
      </c>
      <c r="H154" s="113">
        <v>596.55757999999992</v>
      </c>
      <c r="I154" s="114">
        <v>608.49015199999997</v>
      </c>
      <c r="J154" s="85"/>
      <c r="K154" s="99"/>
    </row>
    <row r="155" spans="1:11" s="100" customFormat="1">
      <c r="A155" s="109" t="s">
        <v>592</v>
      </c>
      <c r="B155" s="127" t="s">
        <v>289</v>
      </c>
      <c r="C155" s="151" t="s">
        <v>696</v>
      </c>
      <c r="D155" s="112"/>
      <c r="E155" s="112"/>
      <c r="F155" s="112"/>
      <c r="G155" s="112"/>
      <c r="H155" s="113">
        <v>0</v>
      </c>
      <c r="I155" s="114">
        <v>0</v>
      </c>
      <c r="J155" s="85"/>
      <c r="K155" s="99"/>
    </row>
    <row r="156" spans="1:11" s="100" customFormat="1">
      <c r="A156" s="109" t="s">
        <v>593</v>
      </c>
      <c r="B156" s="127" t="s">
        <v>716</v>
      </c>
      <c r="C156" s="151" t="s">
        <v>696</v>
      </c>
      <c r="D156" s="112"/>
      <c r="E156" s="112"/>
      <c r="F156" s="112"/>
      <c r="G156" s="112"/>
      <c r="H156" s="113">
        <v>0</v>
      </c>
      <c r="I156" s="114">
        <v>0</v>
      </c>
      <c r="J156" s="85"/>
      <c r="K156" s="99"/>
    </row>
    <row r="157" spans="1:11" s="100" customFormat="1" ht="31.5">
      <c r="A157" s="109" t="s">
        <v>597</v>
      </c>
      <c r="B157" s="124" t="s">
        <v>717</v>
      </c>
      <c r="C157" s="151" t="s">
        <v>696</v>
      </c>
      <c r="D157" s="112">
        <v>19.049919999999997</v>
      </c>
      <c r="E157" s="112">
        <v>39.37424</v>
      </c>
      <c r="F157" s="112">
        <v>40.748399999999997</v>
      </c>
      <c r="G157" s="112">
        <v>42.469895999999999</v>
      </c>
      <c r="H157" s="113">
        <v>99.172560000000004</v>
      </c>
      <c r="I157" s="114">
        <v>100.89405600000001</v>
      </c>
      <c r="J157" s="85"/>
      <c r="K157" s="99"/>
    </row>
    <row r="158" spans="1:11" s="100" customFormat="1" ht="31.5">
      <c r="A158" s="109" t="s">
        <v>599</v>
      </c>
      <c r="B158" s="124" t="s">
        <v>718</v>
      </c>
      <c r="C158" s="151" t="s">
        <v>696</v>
      </c>
      <c r="D158" s="112">
        <v>429.31299999999999</v>
      </c>
      <c r="E158" s="112">
        <v>374.24</v>
      </c>
      <c r="F158" s="112">
        <v>390.89099999999996</v>
      </c>
      <c r="G158" s="112">
        <v>284.78081853676099</v>
      </c>
      <c r="H158" s="113">
        <v>1194.444</v>
      </c>
      <c r="I158" s="114">
        <v>1088.3338185367611</v>
      </c>
      <c r="J158" s="85"/>
      <c r="K158" s="99"/>
    </row>
    <row r="159" spans="1:11" s="100" customFormat="1">
      <c r="A159" s="109" t="s">
        <v>601</v>
      </c>
      <c r="B159" s="124" t="s">
        <v>719</v>
      </c>
      <c r="C159" s="151" t="s">
        <v>696</v>
      </c>
      <c r="D159" s="112"/>
      <c r="E159" s="112"/>
      <c r="F159" s="112"/>
      <c r="G159" s="112"/>
      <c r="H159" s="113">
        <v>0</v>
      </c>
      <c r="I159" s="114">
        <v>0</v>
      </c>
      <c r="J159" s="85"/>
      <c r="K159" s="99"/>
    </row>
    <row r="160" spans="1:11" s="100" customFormat="1">
      <c r="A160" s="109" t="s">
        <v>603</v>
      </c>
      <c r="B160" s="124" t="s">
        <v>604</v>
      </c>
      <c r="C160" s="151" t="s">
        <v>696</v>
      </c>
      <c r="D160" s="112">
        <v>102.021072</v>
      </c>
      <c r="E160" s="112">
        <v>109.20379199999999</v>
      </c>
      <c r="F160" s="112">
        <v>181.43188800000001</v>
      </c>
      <c r="G160" s="112">
        <v>100.42627847999999</v>
      </c>
      <c r="H160" s="113">
        <v>392.65675199999998</v>
      </c>
      <c r="I160" s="114">
        <v>311.65114247999998</v>
      </c>
      <c r="J160" s="85"/>
      <c r="K160" s="99"/>
    </row>
    <row r="161" spans="1:11" s="100" customFormat="1">
      <c r="A161" s="109" t="s">
        <v>605</v>
      </c>
      <c r="B161" s="124" t="s">
        <v>720</v>
      </c>
      <c r="C161" s="151" t="s">
        <v>696</v>
      </c>
      <c r="D161" s="112">
        <v>44.560927999999997</v>
      </c>
      <c r="E161" s="112">
        <v>47.698207999999994</v>
      </c>
      <c r="F161" s="112">
        <v>79.246111999999997</v>
      </c>
      <c r="G161" s="112">
        <v>43.86435152</v>
      </c>
      <c r="H161" s="113">
        <v>171.50524799999999</v>
      </c>
      <c r="I161" s="114">
        <v>136.12348751999997</v>
      </c>
      <c r="J161" s="85"/>
      <c r="K161" s="99"/>
    </row>
    <row r="162" spans="1:11" s="100" customFormat="1">
      <c r="A162" s="109" t="s">
        <v>607</v>
      </c>
      <c r="B162" s="124" t="s">
        <v>721</v>
      </c>
      <c r="C162" s="151" t="s">
        <v>696</v>
      </c>
      <c r="D162" s="112">
        <v>0.10100000000000001</v>
      </c>
      <c r="E162" s="112">
        <v>0</v>
      </c>
      <c r="F162" s="112">
        <v>0.33400000000000002</v>
      </c>
      <c r="G162" s="112">
        <v>7.171000000000001E-2</v>
      </c>
      <c r="H162" s="113">
        <v>0.43500000000000005</v>
      </c>
      <c r="I162" s="114">
        <v>0.17271000000000003</v>
      </c>
      <c r="J162" s="85"/>
      <c r="K162" s="99"/>
    </row>
    <row r="163" spans="1:11" s="108" customFormat="1" ht="26.25" customHeight="1">
      <c r="A163" s="117" t="s">
        <v>621</v>
      </c>
      <c r="B163" s="118" t="s">
        <v>722</v>
      </c>
      <c r="C163" s="150" t="s">
        <v>696</v>
      </c>
      <c r="D163" s="112">
        <v>0</v>
      </c>
      <c r="E163" s="112">
        <v>0</v>
      </c>
      <c r="F163" s="112">
        <v>0</v>
      </c>
      <c r="G163" s="112">
        <v>0</v>
      </c>
      <c r="H163" s="113">
        <v>0</v>
      </c>
      <c r="I163" s="114">
        <v>0</v>
      </c>
      <c r="J163" s="85"/>
      <c r="K163" s="107"/>
    </row>
    <row r="164" spans="1:11" s="100" customFormat="1">
      <c r="A164" s="109" t="s">
        <v>623</v>
      </c>
      <c r="B164" s="124" t="s">
        <v>624</v>
      </c>
      <c r="C164" s="151" t="s">
        <v>696</v>
      </c>
      <c r="D164" s="152"/>
      <c r="E164" s="152"/>
      <c r="F164" s="152"/>
      <c r="G164" s="152"/>
      <c r="H164" s="113">
        <v>0</v>
      </c>
      <c r="I164" s="114">
        <v>0</v>
      </c>
      <c r="J164" s="85"/>
      <c r="K164" s="99"/>
    </row>
    <row r="165" spans="1:11" s="100" customFormat="1">
      <c r="A165" s="109" t="s">
        <v>625</v>
      </c>
      <c r="B165" s="124" t="s">
        <v>723</v>
      </c>
      <c r="C165" s="151" t="s">
        <v>696</v>
      </c>
      <c r="D165" s="112">
        <v>0</v>
      </c>
      <c r="E165" s="112">
        <v>0</v>
      </c>
      <c r="F165" s="112">
        <v>0</v>
      </c>
      <c r="G165" s="112">
        <v>0</v>
      </c>
      <c r="H165" s="113">
        <v>0</v>
      </c>
      <c r="I165" s="114">
        <v>0</v>
      </c>
      <c r="J165" s="85"/>
      <c r="K165" s="99"/>
    </row>
    <row r="166" spans="1:11" s="100" customFormat="1" ht="28.5" customHeight="1">
      <c r="A166" s="109" t="s">
        <v>627</v>
      </c>
      <c r="B166" s="127" t="s">
        <v>724</v>
      </c>
      <c r="C166" s="151" t="s">
        <v>696</v>
      </c>
      <c r="D166" s="112">
        <v>0</v>
      </c>
      <c r="E166" s="112">
        <v>0</v>
      </c>
      <c r="F166" s="112">
        <v>0</v>
      </c>
      <c r="G166" s="112">
        <v>0</v>
      </c>
      <c r="H166" s="113">
        <v>0</v>
      </c>
      <c r="I166" s="114">
        <v>0</v>
      </c>
      <c r="J166" s="85"/>
      <c r="K166" s="99"/>
    </row>
    <row r="167" spans="1:11" s="100" customFormat="1">
      <c r="A167" s="109" t="s">
        <v>629</v>
      </c>
      <c r="B167" s="125" t="s">
        <v>513</v>
      </c>
      <c r="C167" s="151" t="s">
        <v>696</v>
      </c>
      <c r="D167" s="152"/>
      <c r="E167" s="152"/>
      <c r="F167" s="152"/>
      <c r="G167" s="152"/>
      <c r="H167" s="113">
        <v>0</v>
      </c>
      <c r="I167" s="114">
        <v>0</v>
      </c>
      <c r="J167" s="85"/>
      <c r="K167" s="99"/>
    </row>
    <row r="168" spans="1:11" s="100" customFormat="1" ht="31.5">
      <c r="A168" s="109" t="s">
        <v>630</v>
      </c>
      <c r="B168" s="125" t="s">
        <v>516</v>
      </c>
      <c r="C168" s="151" t="s">
        <v>696</v>
      </c>
      <c r="D168" s="152"/>
      <c r="E168" s="152"/>
      <c r="F168" s="152"/>
      <c r="G168" s="152"/>
      <c r="H168" s="113">
        <v>0</v>
      </c>
      <c r="I168" s="114">
        <v>0</v>
      </c>
      <c r="J168" s="85"/>
      <c r="K168" s="99"/>
    </row>
    <row r="169" spans="1:11" s="100" customFormat="1">
      <c r="A169" s="109" t="s">
        <v>631</v>
      </c>
      <c r="B169" s="124" t="s">
        <v>725</v>
      </c>
      <c r="C169" s="151" t="s">
        <v>696</v>
      </c>
      <c r="D169" s="152"/>
      <c r="E169" s="152"/>
      <c r="F169" s="152"/>
      <c r="G169" s="152"/>
      <c r="H169" s="113">
        <v>0</v>
      </c>
      <c r="I169" s="114">
        <v>0</v>
      </c>
      <c r="J169" s="85"/>
      <c r="K169" s="99"/>
    </row>
    <row r="170" spans="1:11" s="108" customFormat="1">
      <c r="A170" s="117" t="s">
        <v>633</v>
      </c>
      <c r="B170" s="118" t="s">
        <v>726</v>
      </c>
      <c r="C170" s="150" t="s">
        <v>696</v>
      </c>
      <c r="D170" s="113">
        <v>156.66399999999999</v>
      </c>
      <c r="E170" s="113">
        <v>76.097999999999999</v>
      </c>
      <c r="F170" s="113">
        <v>162.93</v>
      </c>
      <c r="G170" s="113">
        <v>44.632127999999994</v>
      </c>
      <c r="H170" s="113">
        <v>395.69200000000001</v>
      </c>
      <c r="I170" s="114">
        <v>277.39412800000002</v>
      </c>
      <c r="J170" s="85"/>
      <c r="K170" s="107"/>
    </row>
    <row r="171" spans="1:11" s="100" customFormat="1">
      <c r="A171" s="109" t="s">
        <v>635</v>
      </c>
      <c r="B171" s="124" t="s">
        <v>727</v>
      </c>
      <c r="C171" s="151" t="s">
        <v>696</v>
      </c>
      <c r="D171" s="112">
        <v>156.66399999999999</v>
      </c>
      <c r="E171" s="112">
        <v>76.097999999999999</v>
      </c>
      <c r="F171" s="112">
        <v>162.93</v>
      </c>
      <c r="G171" s="112">
        <v>44.632127999999994</v>
      </c>
      <c r="H171" s="113">
        <v>395.69200000000001</v>
      </c>
      <c r="I171" s="114">
        <v>277.39412800000002</v>
      </c>
      <c r="J171" s="85"/>
      <c r="K171" s="99"/>
    </row>
    <row r="172" spans="1:11" s="100" customFormat="1">
      <c r="A172" s="109" t="s">
        <v>637</v>
      </c>
      <c r="B172" s="127" t="s">
        <v>728</v>
      </c>
      <c r="C172" s="151"/>
      <c r="D172" s="112"/>
      <c r="E172" s="112"/>
      <c r="F172" s="112"/>
      <c r="G172" s="112"/>
      <c r="H172" s="113">
        <v>0</v>
      </c>
      <c r="I172" s="114">
        <v>0</v>
      </c>
      <c r="J172" s="85"/>
      <c r="K172" s="99"/>
    </row>
    <row r="173" spans="1:11" s="100" customFormat="1">
      <c r="A173" s="109" t="s">
        <v>639</v>
      </c>
      <c r="B173" s="127" t="s">
        <v>729</v>
      </c>
      <c r="C173" s="151"/>
      <c r="D173" s="112"/>
      <c r="E173" s="112"/>
      <c r="F173" s="112"/>
      <c r="G173" s="112"/>
      <c r="H173" s="113">
        <v>0</v>
      </c>
      <c r="I173" s="114">
        <v>0</v>
      </c>
      <c r="J173" s="85"/>
      <c r="K173" s="99"/>
    </row>
    <row r="174" spans="1:11" s="100" customFormat="1" ht="31.5">
      <c r="A174" s="109" t="s">
        <v>641</v>
      </c>
      <c r="B174" s="127" t="s">
        <v>730</v>
      </c>
      <c r="C174" s="151" t="s">
        <v>696</v>
      </c>
      <c r="D174" s="112"/>
      <c r="E174" s="112"/>
      <c r="F174" s="112"/>
      <c r="G174" s="112"/>
      <c r="H174" s="113">
        <v>0</v>
      </c>
      <c r="I174" s="114">
        <v>0</v>
      </c>
      <c r="J174" s="85"/>
      <c r="K174" s="99"/>
    </row>
    <row r="175" spans="1:11" s="100" customFormat="1" ht="31.5">
      <c r="A175" s="109" t="s">
        <v>643</v>
      </c>
      <c r="B175" s="127" t="s">
        <v>731</v>
      </c>
      <c r="C175" s="151" t="s">
        <v>696</v>
      </c>
      <c r="D175" s="112"/>
      <c r="E175" s="112"/>
      <c r="F175" s="112"/>
      <c r="G175" s="112"/>
      <c r="H175" s="113">
        <v>0</v>
      </c>
      <c r="I175" s="114">
        <v>0</v>
      </c>
      <c r="J175" s="85"/>
      <c r="K175" s="99"/>
    </row>
    <row r="176" spans="1:11" s="100" customFormat="1" ht="31.5">
      <c r="A176" s="109" t="s">
        <v>645</v>
      </c>
      <c r="B176" s="127" t="s">
        <v>732</v>
      </c>
      <c r="C176" s="151" t="s">
        <v>696</v>
      </c>
      <c r="D176" s="112"/>
      <c r="E176" s="112"/>
      <c r="F176" s="112"/>
      <c r="G176" s="112"/>
      <c r="H176" s="113">
        <v>0</v>
      </c>
      <c r="I176" s="114">
        <v>0</v>
      </c>
      <c r="J176" s="85"/>
      <c r="K176" s="99"/>
    </row>
    <row r="177" spans="1:11" s="100" customFormat="1">
      <c r="A177" s="109" t="s">
        <v>647</v>
      </c>
      <c r="B177" s="127" t="s">
        <v>648</v>
      </c>
      <c r="C177" s="151" t="s">
        <v>696</v>
      </c>
      <c r="D177" s="152"/>
      <c r="E177" s="152"/>
      <c r="F177" s="152"/>
      <c r="G177" s="152"/>
      <c r="H177" s="113">
        <v>0</v>
      </c>
      <c r="I177" s="114">
        <v>0</v>
      </c>
      <c r="J177" s="85"/>
      <c r="K177" s="99"/>
    </row>
    <row r="178" spans="1:11" s="100" customFormat="1">
      <c r="A178" s="109" t="s">
        <v>649</v>
      </c>
      <c r="B178" s="124" t="s">
        <v>650</v>
      </c>
      <c r="C178" s="151" t="s">
        <v>696</v>
      </c>
      <c r="D178" s="112"/>
      <c r="E178" s="112"/>
      <c r="F178" s="112"/>
      <c r="G178" s="112"/>
      <c r="H178" s="113">
        <v>0</v>
      </c>
      <c r="I178" s="114">
        <v>0</v>
      </c>
      <c r="J178" s="85"/>
      <c r="K178" s="99"/>
    </row>
    <row r="179" spans="1:11" s="100" customFormat="1">
      <c r="A179" s="109" t="s">
        <v>651</v>
      </c>
      <c r="B179" s="124" t="s">
        <v>733</v>
      </c>
      <c r="C179" s="151" t="s">
        <v>696</v>
      </c>
      <c r="D179" s="112"/>
      <c r="E179" s="112"/>
      <c r="F179" s="112"/>
      <c r="G179" s="112"/>
      <c r="H179" s="113">
        <v>0</v>
      </c>
      <c r="I179" s="114">
        <v>0</v>
      </c>
      <c r="J179" s="85"/>
      <c r="K179" s="99"/>
    </row>
    <row r="180" spans="1:11" s="108" customFormat="1">
      <c r="A180" s="117" t="s">
        <v>656</v>
      </c>
      <c r="B180" s="118" t="s">
        <v>734</v>
      </c>
      <c r="C180" s="150" t="s">
        <v>696</v>
      </c>
      <c r="D180" s="113">
        <v>518.20100000000002</v>
      </c>
      <c r="E180" s="113">
        <v>559.14800000000002</v>
      </c>
      <c r="F180" s="113">
        <v>544</v>
      </c>
      <c r="G180" s="113">
        <v>191.77086075</v>
      </c>
      <c r="H180" s="113">
        <v>1621.3490000000002</v>
      </c>
      <c r="I180" s="114">
        <v>1269.11986075</v>
      </c>
      <c r="J180" s="85"/>
      <c r="K180" s="107"/>
    </row>
    <row r="181" spans="1:11" s="100" customFormat="1">
      <c r="A181" s="109" t="s">
        <v>658</v>
      </c>
      <c r="B181" s="124" t="s">
        <v>659</v>
      </c>
      <c r="C181" s="151" t="s">
        <v>696</v>
      </c>
      <c r="D181" s="112"/>
      <c r="E181" s="112"/>
      <c r="F181" s="112"/>
      <c r="G181" s="112"/>
      <c r="H181" s="113">
        <v>0</v>
      </c>
      <c r="I181" s="114">
        <v>0</v>
      </c>
      <c r="J181" s="85"/>
      <c r="K181" s="99"/>
    </row>
    <row r="182" spans="1:11" s="100" customFormat="1">
      <c r="A182" s="109" t="s">
        <v>660</v>
      </c>
      <c r="B182" s="124" t="s">
        <v>735</v>
      </c>
      <c r="C182" s="151" t="s">
        <v>696</v>
      </c>
      <c r="D182" s="112">
        <v>518.20100000000002</v>
      </c>
      <c r="E182" s="112">
        <v>559.14800000000002</v>
      </c>
      <c r="F182" s="112">
        <v>544</v>
      </c>
      <c r="G182" s="112">
        <v>191.77086075</v>
      </c>
      <c r="H182" s="113">
        <v>1621.3490000000002</v>
      </c>
      <c r="I182" s="114">
        <v>1269.11986075</v>
      </c>
      <c r="J182" s="85"/>
      <c r="K182" s="99"/>
    </row>
    <row r="183" spans="1:11" s="100" customFormat="1">
      <c r="A183" s="109" t="s">
        <v>662</v>
      </c>
      <c r="B183" s="127" t="s">
        <v>736</v>
      </c>
      <c r="C183" s="151" t="s">
        <v>696</v>
      </c>
      <c r="D183" s="112">
        <v>518.20100000000002</v>
      </c>
      <c r="E183" s="112">
        <v>559.14800000000002</v>
      </c>
      <c r="F183" s="112">
        <v>544</v>
      </c>
      <c r="G183" s="112">
        <v>191.77086075</v>
      </c>
      <c r="H183" s="113">
        <v>1621.3490000000002</v>
      </c>
      <c r="I183" s="114">
        <v>1269.11986075</v>
      </c>
      <c r="J183" s="85"/>
      <c r="K183" s="99"/>
    </row>
    <row r="184" spans="1:11" s="100" customFormat="1">
      <c r="A184" s="109" t="s">
        <v>664</v>
      </c>
      <c r="B184" s="127" t="s">
        <v>737</v>
      </c>
      <c r="C184" s="151" t="s">
        <v>696</v>
      </c>
      <c r="D184" s="112"/>
      <c r="E184" s="112"/>
      <c r="F184" s="112"/>
      <c r="G184" s="152"/>
      <c r="H184" s="113">
        <v>0</v>
      </c>
      <c r="I184" s="114">
        <v>0</v>
      </c>
      <c r="J184" s="85"/>
      <c r="K184" s="99"/>
    </row>
    <row r="185" spans="1:11" s="100" customFormat="1">
      <c r="A185" s="109" t="s">
        <v>666</v>
      </c>
      <c r="B185" s="127" t="s">
        <v>213</v>
      </c>
      <c r="C185" s="151" t="s">
        <v>696</v>
      </c>
      <c r="D185" s="112"/>
      <c r="E185" s="152"/>
      <c r="F185" s="152"/>
      <c r="G185" s="152"/>
      <c r="H185" s="113">
        <v>0</v>
      </c>
      <c r="I185" s="114">
        <v>0</v>
      </c>
      <c r="J185" s="85"/>
      <c r="K185" s="99"/>
    </row>
    <row r="186" spans="1:11" s="100" customFormat="1">
      <c r="A186" s="109" t="s">
        <v>667</v>
      </c>
      <c r="B186" s="124" t="s">
        <v>738</v>
      </c>
      <c r="C186" s="151" t="s">
        <v>696</v>
      </c>
      <c r="D186" s="112"/>
      <c r="E186" s="152"/>
      <c r="F186" s="152"/>
      <c r="G186" s="152"/>
      <c r="H186" s="113">
        <v>0</v>
      </c>
      <c r="I186" s="114">
        <v>0</v>
      </c>
      <c r="J186" s="85"/>
      <c r="K186" s="99"/>
    </row>
    <row r="187" spans="1:11" s="100" customFormat="1" ht="16.5" customHeight="1">
      <c r="A187" s="109" t="s">
        <v>669</v>
      </c>
      <c r="B187" s="124" t="s">
        <v>670</v>
      </c>
      <c r="C187" s="151" t="s">
        <v>696</v>
      </c>
      <c r="D187" s="112">
        <v>0</v>
      </c>
      <c r="E187" s="112">
        <v>0</v>
      </c>
      <c r="F187" s="112">
        <v>0</v>
      </c>
      <c r="G187" s="112">
        <v>0</v>
      </c>
      <c r="H187" s="113">
        <v>0</v>
      </c>
      <c r="I187" s="114">
        <v>0</v>
      </c>
      <c r="J187" s="85"/>
      <c r="K187" s="99"/>
    </row>
    <row r="188" spans="1:11" s="100" customFormat="1">
      <c r="A188" s="109" t="s">
        <v>671</v>
      </c>
      <c r="B188" s="127" t="s">
        <v>672</v>
      </c>
      <c r="C188" s="151" t="s">
        <v>696</v>
      </c>
      <c r="D188" s="112"/>
      <c r="E188" s="152"/>
      <c r="F188" s="152"/>
      <c r="G188" s="152"/>
      <c r="H188" s="113">
        <v>0</v>
      </c>
      <c r="I188" s="114">
        <v>0</v>
      </c>
      <c r="J188" s="85"/>
      <c r="K188" s="99"/>
    </row>
    <row r="189" spans="1:11" s="100" customFormat="1">
      <c r="A189" s="109" t="s">
        <v>673</v>
      </c>
      <c r="B189" s="127" t="s">
        <v>739</v>
      </c>
      <c r="C189" s="151" t="s">
        <v>696</v>
      </c>
      <c r="D189" s="112"/>
      <c r="E189" s="152"/>
      <c r="F189" s="152"/>
      <c r="G189" s="152"/>
      <c r="H189" s="113">
        <v>0</v>
      </c>
      <c r="I189" s="114">
        <v>0</v>
      </c>
      <c r="J189" s="85"/>
      <c r="K189" s="99"/>
    </row>
    <row r="190" spans="1:11" s="100" customFormat="1">
      <c r="A190" s="109" t="s">
        <v>674</v>
      </c>
      <c r="B190" s="124" t="s">
        <v>675</v>
      </c>
      <c r="C190" s="151" t="s">
        <v>696</v>
      </c>
      <c r="D190" s="112"/>
      <c r="E190" s="152"/>
      <c r="F190" s="152"/>
      <c r="G190" s="152"/>
      <c r="H190" s="113">
        <v>0</v>
      </c>
      <c r="I190" s="114">
        <v>0</v>
      </c>
      <c r="J190" s="85"/>
      <c r="K190" s="99"/>
    </row>
    <row r="191" spans="1:11" s="100" customFormat="1">
      <c r="A191" s="109" t="s">
        <v>676</v>
      </c>
      <c r="B191" s="124" t="s">
        <v>677</v>
      </c>
      <c r="C191" s="151" t="s">
        <v>696</v>
      </c>
      <c r="D191" s="152"/>
      <c r="E191" s="152"/>
      <c r="F191" s="152"/>
      <c r="G191" s="152"/>
      <c r="H191" s="113">
        <v>0</v>
      </c>
      <c r="I191" s="114">
        <v>0</v>
      </c>
      <c r="J191" s="85"/>
      <c r="K191" s="99"/>
    </row>
    <row r="192" spans="1:11" s="100" customFormat="1">
      <c r="A192" s="109" t="s">
        <v>678</v>
      </c>
      <c r="B192" s="124" t="s">
        <v>740</v>
      </c>
      <c r="C192" s="151" t="s">
        <v>696</v>
      </c>
      <c r="D192" s="112"/>
      <c r="E192" s="112"/>
      <c r="F192" s="112"/>
      <c r="G192" s="112"/>
      <c r="H192" s="113">
        <v>0</v>
      </c>
      <c r="I192" s="114">
        <v>0</v>
      </c>
      <c r="J192" s="85"/>
      <c r="K192" s="99"/>
    </row>
    <row r="193" spans="1:11" s="108" customFormat="1">
      <c r="A193" s="117" t="s">
        <v>680</v>
      </c>
      <c r="B193" s="118" t="s">
        <v>741</v>
      </c>
      <c r="C193" s="150" t="s">
        <v>696</v>
      </c>
      <c r="D193" s="113">
        <v>547.35500000000002</v>
      </c>
      <c r="E193" s="113">
        <v>482.44099999999997</v>
      </c>
      <c r="F193" s="113">
        <v>544</v>
      </c>
      <c r="G193" s="113">
        <v>183.02341000000001</v>
      </c>
      <c r="H193" s="113">
        <v>1573.796</v>
      </c>
      <c r="I193" s="114">
        <v>1212.8194100000001</v>
      </c>
      <c r="J193" s="85"/>
      <c r="K193" s="107"/>
    </row>
    <row r="194" spans="1:11" s="108" customFormat="1">
      <c r="A194" s="109" t="s">
        <v>682</v>
      </c>
      <c r="B194" s="124" t="s">
        <v>742</v>
      </c>
      <c r="C194" s="151" t="s">
        <v>696</v>
      </c>
      <c r="D194" s="112"/>
      <c r="E194" s="112"/>
      <c r="F194" s="112"/>
      <c r="G194" s="112"/>
      <c r="H194" s="113">
        <v>0</v>
      </c>
      <c r="I194" s="114">
        <v>0</v>
      </c>
      <c r="J194" s="85"/>
      <c r="K194" s="107"/>
    </row>
    <row r="195" spans="1:11" s="100" customFormat="1">
      <c r="A195" s="109" t="s">
        <v>214</v>
      </c>
      <c r="B195" s="124" t="s">
        <v>743</v>
      </c>
      <c r="C195" s="151" t="s">
        <v>696</v>
      </c>
      <c r="D195" s="112">
        <v>547.35500000000002</v>
      </c>
      <c r="E195" s="112">
        <v>482.44099999999997</v>
      </c>
      <c r="F195" s="112">
        <v>544</v>
      </c>
      <c r="G195" s="112">
        <v>183.02341000000001</v>
      </c>
      <c r="H195" s="113">
        <v>1573.796</v>
      </c>
      <c r="I195" s="114">
        <v>1212.8194100000001</v>
      </c>
      <c r="J195" s="85"/>
      <c r="K195" s="99"/>
    </row>
    <row r="196" spans="1:11" s="100" customFormat="1">
      <c r="A196" s="109" t="s">
        <v>820</v>
      </c>
      <c r="B196" s="127" t="s">
        <v>736</v>
      </c>
      <c r="C196" s="151" t="s">
        <v>696</v>
      </c>
      <c r="D196" s="112">
        <v>547.35500000000002</v>
      </c>
      <c r="E196" s="112">
        <v>482.44099999999997</v>
      </c>
      <c r="F196" s="112">
        <v>544</v>
      </c>
      <c r="G196" s="112">
        <v>183.02341000000001</v>
      </c>
      <c r="H196" s="113">
        <v>1573.796</v>
      </c>
      <c r="I196" s="114">
        <v>1212.8194100000001</v>
      </c>
      <c r="J196" s="85"/>
      <c r="K196" s="99"/>
    </row>
    <row r="197" spans="1:11" s="100" customFormat="1">
      <c r="A197" s="109" t="s">
        <v>821</v>
      </c>
      <c r="B197" s="127" t="s">
        <v>737</v>
      </c>
      <c r="C197" s="151" t="s">
        <v>696</v>
      </c>
      <c r="D197" s="112"/>
      <c r="E197" s="152"/>
      <c r="F197" s="152"/>
      <c r="G197" s="112"/>
      <c r="H197" s="113">
        <v>0</v>
      </c>
      <c r="I197" s="114">
        <v>0</v>
      </c>
      <c r="J197" s="85"/>
      <c r="K197" s="99"/>
    </row>
    <row r="198" spans="1:11" s="100" customFormat="1">
      <c r="A198" s="109" t="s">
        <v>822</v>
      </c>
      <c r="B198" s="127" t="s">
        <v>213</v>
      </c>
      <c r="C198" s="151" t="s">
        <v>696</v>
      </c>
      <c r="D198" s="112"/>
      <c r="E198" s="152"/>
      <c r="F198" s="152"/>
      <c r="G198" s="152"/>
      <c r="H198" s="113">
        <v>0</v>
      </c>
      <c r="I198" s="114">
        <v>0</v>
      </c>
      <c r="J198" s="85"/>
      <c r="K198" s="99"/>
    </row>
    <row r="199" spans="1:11" s="100" customFormat="1">
      <c r="A199" s="109" t="s">
        <v>216</v>
      </c>
      <c r="B199" s="124" t="s">
        <v>215</v>
      </c>
      <c r="C199" s="151" t="s">
        <v>696</v>
      </c>
      <c r="D199" s="112"/>
      <c r="E199" s="152"/>
      <c r="F199" s="152"/>
      <c r="G199" s="152"/>
      <c r="H199" s="113">
        <v>0</v>
      </c>
      <c r="I199" s="114">
        <v>0</v>
      </c>
      <c r="J199" s="85"/>
      <c r="K199" s="99"/>
    </row>
    <row r="200" spans="1:11" s="100" customFormat="1">
      <c r="A200" s="109" t="s">
        <v>823</v>
      </c>
      <c r="B200" s="124" t="s">
        <v>824</v>
      </c>
      <c r="C200" s="151" t="s">
        <v>696</v>
      </c>
      <c r="D200" s="112"/>
      <c r="E200" s="112"/>
      <c r="F200" s="112"/>
      <c r="G200" s="112"/>
      <c r="H200" s="113">
        <v>0</v>
      </c>
      <c r="I200" s="114">
        <v>0</v>
      </c>
      <c r="J200" s="85"/>
      <c r="K200" s="99"/>
    </row>
    <row r="201" spans="1:11" s="100" customFormat="1" ht="31.5">
      <c r="A201" s="117" t="s">
        <v>218</v>
      </c>
      <c r="B201" s="118" t="s">
        <v>825</v>
      </c>
      <c r="C201" s="150" t="s">
        <v>696</v>
      </c>
      <c r="D201" s="113">
        <v>230.52224000000001</v>
      </c>
      <c r="E201" s="113">
        <v>-158.44592000000011</v>
      </c>
      <c r="F201" s="113">
        <v>287.35379999999998</v>
      </c>
      <c r="G201" s="113">
        <v>36.009764843718813</v>
      </c>
      <c r="H201" s="113">
        <v>359.43011999999987</v>
      </c>
      <c r="I201" s="114">
        <v>108.08608484371871</v>
      </c>
      <c r="J201" s="85"/>
      <c r="K201" s="99"/>
    </row>
    <row r="202" spans="1:11" s="100" customFormat="1">
      <c r="A202" s="109" t="s">
        <v>826</v>
      </c>
      <c r="B202" s="110" t="s">
        <v>474</v>
      </c>
      <c r="C202" s="151" t="s">
        <v>696</v>
      </c>
      <c r="D202" s="155"/>
      <c r="E202" s="155"/>
      <c r="F202" s="155"/>
      <c r="G202" s="155"/>
      <c r="H202" s="113">
        <v>0</v>
      </c>
      <c r="I202" s="114">
        <v>0</v>
      </c>
      <c r="J202" s="85"/>
      <c r="K202" s="99"/>
    </row>
    <row r="203" spans="1:11" s="100" customFormat="1">
      <c r="A203" s="109" t="s">
        <v>827</v>
      </c>
      <c r="B203" s="110" t="s">
        <v>703</v>
      </c>
      <c r="C203" s="151" t="s">
        <v>696</v>
      </c>
      <c r="D203" s="155"/>
      <c r="E203" s="155"/>
      <c r="F203" s="155"/>
      <c r="G203" s="155"/>
      <c r="H203" s="113">
        <v>0</v>
      </c>
      <c r="I203" s="114">
        <v>0</v>
      </c>
      <c r="J203" s="85"/>
      <c r="K203" s="99"/>
    </row>
    <row r="204" spans="1:11" s="100" customFormat="1">
      <c r="A204" s="109" t="s">
        <v>828</v>
      </c>
      <c r="B204" s="110" t="s">
        <v>258</v>
      </c>
      <c r="C204" s="151" t="s">
        <v>696</v>
      </c>
      <c r="D204" s="155"/>
      <c r="E204" s="155"/>
      <c r="F204" s="155"/>
      <c r="G204" s="155"/>
      <c r="H204" s="113">
        <v>0</v>
      </c>
      <c r="I204" s="114">
        <v>0</v>
      </c>
      <c r="J204" s="85"/>
      <c r="K204" s="99"/>
    </row>
    <row r="205" spans="1:11" s="100" customFormat="1">
      <c r="A205" s="109" t="s">
        <v>829</v>
      </c>
      <c r="B205" s="110" t="s">
        <v>704</v>
      </c>
      <c r="C205" s="151" t="s">
        <v>696</v>
      </c>
      <c r="D205" s="155"/>
      <c r="E205" s="155"/>
      <c r="F205" s="155"/>
      <c r="G205" s="155"/>
      <c r="H205" s="113">
        <v>0</v>
      </c>
      <c r="I205" s="114">
        <v>0</v>
      </c>
      <c r="J205" s="85"/>
      <c r="K205" s="99"/>
    </row>
    <row r="206" spans="1:11" s="100" customFormat="1">
      <c r="A206" s="109" t="s">
        <v>830</v>
      </c>
      <c r="B206" s="110" t="s">
        <v>264</v>
      </c>
      <c r="C206" s="151" t="s">
        <v>696</v>
      </c>
      <c r="D206" s="155"/>
      <c r="E206" s="155"/>
      <c r="F206" s="155"/>
      <c r="G206" s="155"/>
      <c r="H206" s="113">
        <v>0</v>
      </c>
      <c r="I206" s="114">
        <v>0</v>
      </c>
      <c r="J206" s="85"/>
      <c r="K206" s="99"/>
    </row>
    <row r="207" spans="1:11" s="100" customFormat="1">
      <c r="A207" s="109" t="s">
        <v>831</v>
      </c>
      <c r="B207" s="110" t="s">
        <v>267</v>
      </c>
      <c r="C207" s="151" t="s">
        <v>696</v>
      </c>
      <c r="D207" s="155"/>
      <c r="E207" s="155"/>
      <c r="F207" s="155"/>
      <c r="G207" s="155"/>
      <c r="H207" s="113">
        <v>0</v>
      </c>
      <c r="I207" s="114">
        <v>0</v>
      </c>
      <c r="J207" s="85"/>
      <c r="K207" s="99"/>
    </row>
    <row r="208" spans="1:11" s="100" customFormat="1">
      <c r="A208" s="109" t="s">
        <v>832</v>
      </c>
      <c r="B208" s="110" t="s">
        <v>705</v>
      </c>
      <c r="C208" s="151" t="s">
        <v>696</v>
      </c>
      <c r="D208" s="155"/>
      <c r="E208" s="155"/>
      <c r="F208" s="155"/>
      <c r="G208" s="155"/>
      <c r="H208" s="113">
        <v>0</v>
      </c>
      <c r="I208" s="114">
        <v>0</v>
      </c>
      <c r="J208" s="85"/>
      <c r="K208" s="99"/>
    </row>
    <row r="209" spans="1:11" s="100" customFormat="1" ht="31.5">
      <c r="A209" s="109" t="s">
        <v>833</v>
      </c>
      <c r="B209" s="115" t="s">
        <v>706</v>
      </c>
      <c r="C209" s="151" t="s">
        <v>696</v>
      </c>
      <c r="D209" s="113">
        <v>0</v>
      </c>
      <c r="E209" s="113">
        <v>0</v>
      </c>
      <c r="F209" s="113">
        <v>0</v>
      </c>
      <c r="G209" s="113">
        <v>0</v>
      </c>
      <c r="H209" s="113">
        <v>0</v>
      </c>
      <c r="I209" s="114">
        <v>0</v>
      </c>
      <c r="J209" s="85"/>
      <c r="K209" s="99"/>
    </row>
    <row r="210" spans="1:11" s="100" customFormat="1">
      <c r="A210" s="109" t="s">
        <v>834</v>
      </c>
      <c r="B210" s="116" t="s">
        <v>707</v>
      </c>
      <c r="C210" s="151" t="s">
        <v>696</v>
      </c>
      <c r="D210" s="155"/>
      <c r="E210" s="155"/>
      <c r="F210" s="155"/>
      <c r="G210" s="155"/>
      <c r="H210" s="113">
        <v>0</v>
      </c>
      <c r="I210" s="114">
        <v>0</v>
      </c>
      <c r="J210" s="85"/>
      <c r="K210" s="99"/>
    </row>
    <row r="211" spans="1:11" s="100" customFormat="1">
      <c r="A211" s="109" t="s">
        <v>835</v>
      </c>
      <c r="B211" s="116" t="s">
        <v>45</v>
      </c>
      <c r="C211" s="151" t="s">
        <v>696</v>
      </c>
      <c r="D211" s="155"/>
      <c r="E211" s="155"/>
      <c r="F211" s="155"/>
      <c r="G211" s="155"/>
      <c r="H211" s="113">
        <v>0</v>
      </c>
      <c r="I211" s="114">
        <v>0</v>
      </c>
      <c r="J211" s="85"/>
      <c r="K211" s="99"/>
    </row>
    <row r="212" spans="1:11" s="100" customFormat="1">
      <c r="A212" s="109" t="s">
        <v>836</v>
      </c>
      <c r="B212" s="110" t="s">
        <v>279</v>
      </c>
      <c r="C212" s="151" t="s">
        <v>696</v>
      </c>
      <c r="D212" s="155"/>
      <c r="E212" s="155"/>
      <c r="F212" s="155"/>
      <c r="G212" s="155"/>
      <c r="H212" s="113">
        <v>0</v>
      </c>
      <c r="I212" s="114">
        <v>0</v>
      </c>
      <c r="J212" s="85"/>
      <c r="K212" s="99"/>
    </row>
    <row r="213" spans="1:11" s="100" customFormat="1" ht="31.5">
      <c r="A213" s="117" t="s">
        <v>220</v>
      </c>
      <c r="B213" s="118" t="s">
        <v>837</v>
      </c>
      <c r="C213" s="150" t="s">
        <v>696</v>
      </c>
      <c r="D213" s="113">
        <v>-156.66399999999999</v>
      </c>
      <c r="E213" s="113">
        <v>-76.097999999999999</v>
      </c>
      <c r="F213" s="113">
        <v>-162.93</v>
      </c>
      <c r="G213" s="113">
        <v>-44.632127999999994</v>
      </c>
      <c r="H213" s="113">
        <v>-395.69200000000001</v>
      </c>
      <c r="I213" s="114">
        <v>-277.39412800000002</v>
      </c>
      <c r="J213" s="85"/>
      <c r="K213" s="99"/>
    </row>
    <row r="214" spans="1:11" s="100" customFormat="1">
      <c r="A214" s="109" t="s">
        <v>222</v>
      </c>
      <c r="B214" s="124" t="s">
        <v>838</v>
      </c>
      <c r="C214" s="151" t="s">
        <v>696</v>
      </c>
      <c r="D214" s="152"/>
      <c r="E214" s="152"/>
      <c r="F214" s="152"/>
      <c r="G214" s="152"/>
      <c r="H214" s="113">
        <v>0</v>
      </c>
      <c r="I214" s="114">
        <v>0</v>
      </c>
      <c r="J214" s="85"/>
      <c r="K214" s="99"/>
    </row>
    <row r="215" spans="1:11" s="100" customFormat="1">
      <c r="A215" s="109" t="s">
        <v>224</v>
      </c>
      <c r="B215" s="124" t="s">
        <v>225</v>
      </c>
      <c r="C215" s="151" t="s">
        <v>696</v>
      </c>
      <c r="D215" s="152"/>
      <c r="E215" s="152"/>
      <c r="F215" s="152"/>
      <c r="G215" s="152"/>
      <c r="H215" s="113">
        <v>0</v>
      </c>
      <c r="I215" s="114">
        <v>0</v>
      </c>
      <c r="J215" s="85"/>
      <c r="K215" s="99"/>
    </row>
    <row r="216" spans="1:11" s="108" customFormat="1">
      <c r="A216" s="117" t="s">
        <v>226</v>
      </c>
      <c r="B216" s="118" t="s">
        <v>839</v>
      </c>
      <c r="C216" s="150" t="s">
        <v>696</v>
      </c>
      <c r="D216" s="113">
        <v>-29.153999999999996</v>
      </c>
      <c r="E216" s="113">
        <v>76.70700000000005</v>
      </c>
      <c r="F216" s="113">
        <v>0</v>
      </c>
      <c r="G216" s="113">
        <v>8.7474507499999845</v>
      </c>
      <c r="H216" s="113">
        <v>47.553000000000054</v>
      </c>
      <c r="I216" s="114">
        <v>56.300450750000039</v>
      </c>
      <c r="J216" s="85"/>
      <c r="K216" s="107"/>
    </row>
    <row r="217" spans="1:11" s="108" customFormat="1">
      <c r="A217" s="117" t="s">
        <v>232</v>
      </c>
      <c r="B217" s="118" t="s">
        <v>233</v>
      </c>
      <c r="C217" s="150" t="s">
        <v>696</v>
      </c>
      <c r="D217" s="152"/>
      <c r="E217" s="152"/>
      <c r="F217" s="152"/>
      <c r="G217" s="152"/>
      <c r="H217" s="113">
        <v>0</v>
      </c>
      <c r="I217" s="114">
        <v>0</v>
      </c>
      <c r="J217" s="85"/>
      <c r="K217" s="107"/>
    </row>
    <row r="218" spans="1:11" s="108" customFormat="1">
      <c r="A218" s="117" t="s">
        <v>234</v>
      </c>
      <c r="B218" s="118" t="s">
        <v>840</v>
      </c>
      <c r="C218" s="150" t="s">
        <v>696</v>
      </c>
      <c r="D218" s="113">
        <v>44.704240000000027</v>
      </c>
      <c r="E218" s="113">
        <v>-157.83692000000008</v>
      </c>
      <c r="F218" s="113">
        <v>124.42379999999997</v>
      </c>
      <c r="G218" s="113">
        <v>0.12508759371880274</v>
      </c>
      <c r="H218" s="113">
        <v>11.291119999999921</v>
      </c>
      <c r="I218" s="114">
        <v>-113.00759240628125</v>
      </c>
      <c r="J218" s="85"/>
      <c r="K218" s="107"/>
    </row>
    <row r="219" spans="1:11" s="108" customFormat="1">
      <c r="A219" s="117" t="s">
        <v>236</v>
      </c>
      <c r="B219" s="118" t="s">
        <v>237</v>
      </c>
      <c r="C219" s="150" t="s">
        <v>696</v>
      </c>
      <c r="D219" s="113"/>
      <c r="E219" s="113"/>
      <c r="F219" s="113"/>
      <c r="G219" s="113"/>
      <c r="H219" s="113">
        <v>0</v>
      </c>
      <c r="I219" s="114">
        <v>0</v>
      </c>
      <c r="J219" s="85"/>
      <c r="K219" s="107"/>
    </row>
    <row r="220" spans="1:11" s="108" customFormat="1">
      <c r="A220" s="117" t="s">
        <v>238</v>
      </c>
      <c r="B220" s="118" t="s">
        <v>239</v>
      </c>
      <c r="C220" s="150" t="s">
        <v>696</v>
      </c>
      <c r="D220" s="113"/>
      <c r="E220" s="113"/>
      <c r="F220" s="113"/>
      <c r="G220" s="113"/>
      <c r="H220" s="113">
        <v>0</v>
      </c>
      <c r="I220" s="114">
        <v>0</v>
      </c>
      <c r="J220" s="85"/>
      <c r="K220" s="107"/>
    </row>
    <row r="221" spans="1:11" s="100" customFormat="1">
      <c r="A221" s="117" t="s">
        <v>240</v>
      </c>
      <c r="B221" s="118" t="s">
        <v>697</v>
      </c>
      <c r="C221" s="150" t="s">
        <v>241</v>
      </c>
      <c r="D221" s="152"/>
      <c r="E221" s="152"/>
      <c r="F221" s="152"/>
      <c r="G221" s="152"/>
      <c r="H221" s="113">
        <v>0</v>
      </c>
      <c r="I221" s="114">
        <v>0</v>
      </c>
      <c r="J221" s="85"/>
      <c r="K221" s="99"/>
    </row>
    <row r="222" spans="1:11" s="108" customFormat="1">
      <c r="A222" s="109" t="s">
        <v>242</v>
      </c>
      <c r="B222" s="124" t="s">
        <v>841</v>
      </c>
      <c r="C222" s="151" t="s">
        <v>696</v>
      </c>
      <c r="D222" s="112"/>
      <c r="E222" s="112"/>
      <c r="F222" s="112"/>
      <c r="G222" s="112"/>
      <c r="H222" s="113">
        <v>0</v>
      </c>
      <c r="I222" s="114">
        <v>0</v>
      </c>
      <c r="J222" s="85"/>
      <c r="K222" s="107"/>
    </row>
    <row r="223" spans="1:11" s="100" customFormat="1">
      <c r="A223" s="109" t="s">
        <v>244</v>
      </c>
      <c r="B223" s="116" t="s">
        <v>474</v>
      </c>
      <c r="C223" s="151" t="s">
        <v>696</v>
      </c>
      <c r="D223" s="112"/>
      <c r="E223" s="112"/>
      <c r="F223" s="112"/>
      <c r="G223" s="112"/>
      <c r="H223" s="113">
        <v>0</v>
      </c>
      <c r="I223" s="114">
        <v>0</v>
      </c>
      <c r="J223" s="85"/>
      <c r="K223" s="99"/>
    </row>
    <row r="224" spans="1:11" s="100" customFormat="1">
      <c r="A224" s="109" t="s">
        <v>246</v>
      </c>
      <c r="B224" s="125" t="s">
        <v>247</v>
      </c>
      <c r="C224" s="151" t="s">
        <v>696</v>
      </c>
      <c r="D224" s="112"/>
      <c r="E224" s="112"/>
      <c r="F224" s="112"/>
      <c r="G224" s="112"/>
      <c r="H224" s="113">
        <v>0</v>
      </c>
      <c r="I224" s="114">
        <v>0</v>
      </c>
      <c r="J224" s="85"/>
      <c r="K224" s="99"/>
    </row>
    <row r="225" spans="1:11" s="100" customFormat="1">
      <c r="A225" s="109" t="s">
        <v>254</v>
      </c>
      <c r="B225" s="116" t="s">
        <v>703</v>
      </c>
      <c r="C225" s="151" t="s">
        <v>696</v>
      </c>
      <c r="D225" s="112"/>
      <c r="E225" s="112"/>
      <c r="F225" s="112"/>
      <c r="G225" s="112"/>
      <c r="H225" s="113">
        <v>0</v>
      </c>
      <c r="I225" s="114">
        <v>0</v>
      </c>
      <c r="J225" s="85"/>
      <c r="K225" s="99"/>
    </row>
    <row r="226" spans="1:11" s="100" customFormat="1">
      <c r="A226" s="109" t="s">
        <v>256</v>
      </c>
      <c r="B226" s="125" t="s">
        <v>247</v>
      </c>
      <c r="C226" s="151" t="s">
        <v>696</v>
      </c>
      <c r="D226" s="112"/>
      <c r="E226" s="112"/>
      <c r="F226" s="112"/>
      <c r="G226" s="112"/>
      <c r="H226" s="113">
        <v>0</v>
      </c>
      <c r="I226" s="114">
        <v>0</v>
      </c>
      <c r="J226" s="85"/>
      <c r="K226" s="99"/>
    </row>
    <row r="227" spans="1:11" s="100" customFormat="1">
      <c r="A227" s="109" t="s">
        <v>257</v>
      </c>
      <c r="B227" s="116" t="s">
        <v>258</v>
      </c>
      <c r="C227" s="151" t="s">
        <v>696</v>
      </c>
      <c r="D227" s="112"/>
      <c r="E227" s="112"/>
      <c r="F227" s="112"/>
      <c r="G227" s="112"/>
      <c r="H227" s="113">
        <v>0</v>
      </c>
      <c r="I227" s="114">
        <v>0</v>
      </c>
      <c r="J227" s="85"/>
      <c r="K227" s="99"/>
    </row>
    <row r="228" spans="1:11" s="100" customFormat="1">
      <c r="A228" s="109" t="s">
        <v>259</v>
      </c>
      <c r="B228" s="125" t="s">
        <v>247</v>
      </c>
      <c r="C228" s="151" t="s">
        <v>696</v>
      </c>
      <c r="D228" s="112"/>
      <c r="E228" s="112"/>
      <c r="F228" s="112"/>
      <c r="G228" s="112"/>
      <c r="H228" s="113">
        <v>0</v>
      </c>
      <c r="I228" s="114">
        <v>0</v>
      </c>
      <c r="J228" s="85"/>
      <c r="K228" s="99"/>
    </row>
    <row r="229" spans="1:11" s="100" customFormat="1">
      <c r="A229" s="109" t="s">
        <v>260</v>
      </c>
      <c r="B229" s="116" t="s">
        <v>704</v>
      </c>
      <c r="C229" s="151" t="s">
        <v>696</v>
      </c>
      <c r="D229" s="112"/>
      <c r="E229" s="112"/>
      <c r="F229" s="112"/>
      <c r="G229" s="112"/>
      <c r="H229" s="113">
        <v>0</v>
      </c>
      <c r="I229" s="114">
        <v>0</v>
      </c>
      <c r="J229" s="85"/>
      <c r="K229" s="99"/>
    </row>
    <row r="230" spans="1:11" s="100" customFormat="1">
      <c r="A230" s="109" t="s">
        <v>262</v>
      </c>
      <c r="B230" s="125" t="s">
        <v>247</v>
      </c>
      <c r="C230" s="151" t="s">
        <v>696</v>
      </c>
      <c r="D230" s="112"/>
      <c r="E230" s="112"/>
      <c r="F230" s="112"/>
      <c r="G230" s="112"/>
      <c r="H230" s="113">
        <v>0</v>
      </c>
      <c r="I230" s="114">
        <v>0</v>
      </c>
      <c r="J230" s="85"/>
      <c r="K230" s="99"/>
    </row>
    <row r="231" spans="1:11" s="100" customFormat="1">
      <c r="A231" s="109" t="s">
        <v>263</v>
      </c>
      <c r="B231" s="116" t="s">
        <v>264</v>
      </c>
      <c r="C231" s="151" t="s">
        <v>696</v>
      </c>
      <c r="D231" s="112"/>
      <c r="E231" s="112"/>
      <c r="F231" s="112"/>
      <c r="G231" s="112"/>
      <c r="H231" s="113">
        <v>0</v>
      </c>
      <c r="I231" s="114">
        <v>0</v>
      </c>
      <c r="J231" s="85"/>
      <c r="K231" s="99"/>
    </row>
    <row r="232" spans="1:11" s="100" customFormat="1">
      <c r="A232" s="109" t="s">
        <v>265</v>
      </c>
      <c r="B232" s="125" t="s">
        <v>247</v>
      </c>
      <c r="C232" s="151" t="s">
        <v>696</v>
      </c>
      <c r="D232" s="112"/>
      <c r="E232" s="112"/>
      <c r="F232" s="112"/>
      <c r="G232" s="112"/>
      <c r="H232" s="113">
        <v>0</v>
      </c>
      <c r="I232" s="114">
        <v>0</v>
      </c>
      <c r="J232" s="85"/>
      <c r="K232" s="99"/>
    </row>
    <row r="233" spans="1:11" s="100" customFormat="1" ht="15.75" customHeight="1">
      <c r="A233" s="109" t="s">
        <v>842</v>
      </c>
      <c r="B233" s="116" t="s">
        <v>267</v>
      </c>
      <c r="C233" s="151" t="s">
        <v>696</v>
      </c>
      <c r="D233" s="112"/>
      <c r="E233" s="112"/>
      <c r="F233" s="112"/>
      <c r="G233" s="112"/>
      <c r="H233" s="113">
        <v>0</v>
      </c>
      <c r="I233" s="114">
        <v>0</v>
      </c>
      <c r="J233" s="85"/>
      <c r="K233" s="99"/>
    </row>
    <row r="234" spans="1:11" s="100" customFormat="1">
      <c r="A234" s="109" t="s">
        <v>268</v>
      </c>
      <c r="B234" s="125" t="s">
        <v>247</v>
      </c>
      <c r="C234" s="151" t="s">
        <v>696</v>
      </c>
      <c r="D234" s="112"/>
      <c r="E234" s="112"/>
      <c r="F234" s="112"/>
      <c r="G234" s="112"/>
      <c r="H234" s="113">
        <v>0</v>
      </c>
      <c r="I234" s="114">
        <v>0</v>
      </c>
      <c r="J234" s="85"/>
      <c r="K234" s="99"/>
    </row>
    <row r="235" spans="1:11" s="100" customFormat="1">
      <c r="A235" s="109" t="s">
        <v>843</v>
      </c>
      <c r="B235" s="116" t="s">
        <v>705</v>
      </c>
      <c r="C235" s="151" t="s">
        <v>696</v>
      </c>
      <c r="D235" s="112"/>
      <c r="E235" s="112"/>
      <c r="F235" s="112"/>
      <c r="G235" s="112"/>
      <c r="H235" s="113">
        <v>0</v>
      </c>
      <c r="I235" s="114">
        <v>0</v>
      </c>
      <c r="J235" s="85"/>
      <c r="K235" s="99"/>
    </row>
    <row r="236" spans="1:11" s="100" customFormat="1">
      <c r="A236" s="109" t="s">
        <v>270</v>
      </c>
      <c r="B236" s="125" t="s">
        <v>247</v>
      </c>
      <c r="C236" s="151" t="s">
        <v>696</v>
      </c>
      <c r="D236" s="112"/>
      <c r="E236" s="112"/>
      <c r="F236" s="112"/>
      <c r="G236" s="112"/>
      <c r="H236" s="113">
        <v>0</v>
      </c>
      <c r="I236" s="114">
        <v>0</v>
      </c>
      <c r="J236" s="85"/>
      <c r="K236" s="99"/>
    </row>
    <row r="237" spans="1:11" s="100" customFormat="1" ht="31.5">
      <c r="A237" s="109" t="s">
        <v>271</v>
      </c>
      <c r="B237" s="127" t="s">
        <v>706</v>
      </c>
      <c r="C237" s="151" t="s">
        <v>696</v>
      </c>
      <c r="D237" s="112"/>
      <c r="E237" s="112"/>
      <c r="F237" s="112"/>
      <c r="G237" s="112"/>
      <c r="H237" s="113">
        <v>0</v>
      </c>
      <c r="I237" s="114">
        <v>0</v>
      </c>
      <c r="J237" s="85"/>
      <c r="K237" s="99"/>
    </row>
    <row r="238" spans="1:11" s="100" customFormat="1">
      <c r="A238" s="109" t="s">
        <v>273</v>
      </c>
      <c r="B238" s="125" t="s">
        <v>247</v>
      </c>
      <c r="C238" s="151" t="s">
        <v>696</v>
      </c>
      <c r="D238" s="112"/>
      <c r="E238" s="112"/>
      <c r="F238" s="112"/>
      <c r="G238" s="112"/>
      <c r="H238" s="113">
        <v>0</v>
      </c>
      <c r="I238" s="114">
        <v>0</v>
      </c>
      <c r="J238" s="85"/>
      <c r="K238" s="99"/>
    </row>
    <row r="239" spans="1:11" s="100" customFormat="1">
      <c r="A239" s="109" t="s">
        <v>274</v>
      </c>
      <c r="B239" s="125" t="s">
        <v>707</v>
      </c>
      <c r="C239" s="151" t="s">
        <v>696</v>
      </c>
      <c r="D239" s="112"/>
      <c r="E239" s="112"/>
      <c r="F239" s="112"/>
      <c r="G239" s="112"/>
      <c r="H239" s="113">
        <v>0</v>
      </c>
      <c r="I239" s="114">
        <v>0</v>
      </c>
      <c r="J239" s="85"/>
      <c r="K239" s="99"/>
    </row>
    <row r="240" spans="1:11" s="100" customFormat="1">
      <c r="A240" s="109" t="s">
        <v>275</v>
      </c>
      <c r="B240" s="126" t="s">
        <v>247</v>
      </c>
      <c r="C240" s="151" t="s">
        <v>696</v>
      </c>
      <c r="D240" s="112"/>
      <c r="E240" s="112"/>
      <c r="F240" s="112"/>
      <c r="G240" s="112"/>
      <c r="H240" s="113">
        <v>0</v>
      </c>
      <c r="I240" s="114">
        <v>0</v>
      </c>
      <c r="J240" s="85"/>
      <c r="K240" s="99"/>
    </row>
    <row r="241" spans="1:11" s="100" customFormat="1">
      <c r="A241" s="109" t="s">
        <v>276</v>
      </c>
      <c r="B241" s="125" t="s">
        <v>45</v>
      </c>
      <c r="C241" s="151" t="s">
        <v>696</v>
      </c>
      <c r="D241" s="152"/>
      <c r="E241" s="152"/>
      <c r="F241" s="152"/>
      <c r="G241" s="152"/>
      <c r="H241" s="113">
        <v>0</v>
      </c>
      <c r="I241" s="114">
        <v>0</v>
      </c>
      <c r="J241" s="85"/>
      <c r="K241" s="99"/>
    </row>
    <row r="242" spans="1:11" s="100" customFormat="1">
      <c r="A242" s="109" t="s">
        <v>277</v>
      </c>
      <c r="B242" s="126" t="s">
        <v>247</v>
      </c>
      <c r="C242" s="151" t="s">
        <v>696</v>
      </c>
      <c r="D242" s="152"/>
      <c r="E242" s="152"/>
      <c r="F242" s="152"/>
      <c r="G242" s="152"/>
      <c r="H242" s="113">
        <v>0</v>
      </c>
      <c r="I242" s="114">
        <v>0</v>
      </c>
      <c r="J242" s="85"/>
      <c r="K242" s="99"/>
    </row>
    <row r="243" spans="1:11" s="100" customFormat="1">
      <c r="A243" s="109" t="s">
        <v>278</v>
      </c>
      <c r="B243" s="127" t="s">
        <v>279</v>
      </c>
      <c r="C243" s="151" t="s">
        <v>696</v>
      </c>
      <c r="D243" s="112"/>
      <c r="E243" s="112"/>
      <c r="F243" s="112"/>
      <c r="G243" s="112"/>
      <c r="H243" s="113">
        <v>0</v>
      </c>
      <c r="I243" s="114">
        <v>0</v>
      </c>
      <c r="J243" s="85"/>
      <c r="K243" s="99"/>
    </row>
    <row r="244" spans="1:11" s="100" customFormat="1">
      <c r="A244" s="109" t="s">
        <v>280</v>
      </c>
      <c r="B244" s="125" t="s">
        <v>247</v>
      </c>
      <c r="C244" s="151" t="s">
        <v>696</v>
      </c>
      <c r="D244" s="112"/>
      <c r="E244" s="112"/>
      <c r="F244" s="112"/>
      <c r="G244" s="112"/>
      <c r="H244" s="113">
        <v>0</v>
      </c>
      <c r="I244" s="114">
        <v>0</v>
      </c>
      <c r="J244" s="85"/>
      <c r="K244" s="99"/>
    </row>
    <row r="245" spans="1:11" s="108" customFormat="1">
      <c r="A245" s="109" t="s">
        <v>281</v>
      </c>
      <c r="B245" s="124" t="s">
        <v>844</v>
      </c>
      <c r="C245" s="151" t="s">
        <v>696</v>
      </c>
      <c r="D245" s="112"/>
      <c r="E245" s="112"/>
      <c r="F245" s="112"/>
      <c r="G245" s="112"/>
      <c r="H245" s="113">
        <v>0</v>
      </c>
      <c r="I245" s="114">
        <v>0</v>
      </c>
      <c r="J245" s="85"/>
      <c r="K245" s="107"/>
    </row>
    <row r="246" spans="1:11" s="100" customFormat="1">
      <c r="A246" s="109" t="s">
        <v>283</v>
      </c>
      <c r="B246" s="127" t="s">
        <v>284</v>
      </c>
      <c r="C246" s="151" t="s">
        <v>696</v>
      </c>
      <c r="D246" s="112"/>
      <c r="E246" s="112"/>
      <c r="F246" s="112"/>
      <c r="G246" s="112"/>
      <c r="H246" s="113">
        <v>0</v>
      </c>
      <c r="I246" s="114">
        <v>0</v>
      </c>
      <c r="J246" s="85"/>
      <c r="K246" s="99"/>
    </row>
    <row r="247" spans="1:11" s="100" customFormat="1">
      <c r="A247" s="109" t="s">
        <v>285</v>
      </c>
      <c r="B247" s="125" t="s">
        <v>247</v>
      </c>
      <c r="C247" s="151" t="s">
        <v>696</v>
      </c>
      <c r="D247" s="112"/>
      <c r="E247" s="112"/>
      <c r="F247" s="112"/>
      <c r="G247" s="112"/>
      <c r="H247" s="113">
        <v>0</v>
      </c>
      <c r="I247" s="114">
        <v>0</v>
      </c>
      <c r="J247" s="85"/>
      <c r="K247" s="99"/>
    </row>
    <row r="248" spans="1:11" s="100" customFormat="1">
      <c r="A248" s="109" t="s">
        <v>286</v>
      </c>
      <c r="B248" s="127" t="s">
        <v>845</v>
      </c>
      <c r="C248" s="151" t="s">
        <v>696</v>
      </c>
      <c r="D248" s="112"/>
      <c r="E248" s="156"/>
      <c r="F248" s="156"/>
      <c r="G248" s="112"/>
      <c r="H248" s="113">
        <v>0</v>
      </c>
      <c r="I248" s="114">
        <v>0</v>
      </c>
      <c r="J248" s="85"/>
      <c r="K248" s="99"/>
    </row>
    <row r="249" spans="1:11" s="100" customFormat="1">
      <c r="A249" s="109" t="s">
        <v>288</v>
      </c>
      <c r="B249" s="125" t="s">
        <v>289</v>
      </c>
      <c r="C249" s="151" t="s">
        <v>696</v>
      </c>
      <c r="D249" s="112"/>
      <c r="E249" s="156"/>
      <c r="F249" s="156"/>
      <c r="G249" s="112"/>
      <c r="H249" s="113">
        <v>0</v>
      </c>
      <c r="I249" s="114">
        <v>0</v>
      </c>
      <c r="J249" s="85"/>
      <c r="K249" s="99"/>
    </row>
    <row r="250" spans="1:11" s="100" customFormat="1">
      <c r="A250" s="109" t="s">
        <v>290</v>
      </c>
      <c r="B250" s="126" t="s">
        <v>247</v>
      </c>
      <c r="C250" s="151" t="s">
        <v>696</v>
      </c>
      <c r="D250" s="112"/>
      <c r="E250" s="152"/>
      <c r="F250" s="152"/>
      <c r="G250" s="112"/>
      <c r="H250" s="113">
        <v>0</v>
      </c>
      <c r="I250" s="114">
        <v>0</v>
      </c>
      <c r="J250" s="85"/>
      <c r="K250" s="99"/>
    </row>
    <row r="251" spans="1:11" s="100" customFormat="1">
      <c r="A251" s="109" t="s">
        <v>291</v>
      </c>
      <c r="B251" s="125" t="s">
        <v>292</v>
      </c>
      <c r="C251" s="151" t="s">
        <v>696</v>
      </c>
      <c r="D251" s="112"/>
      <c r="E251" s="156"/>
      <c r="F251" s="156"/>
      <c r="G251" s="112"/>
      <c r="H251" s="113">
        <v>0</v>
      </c>
      <c r="I251" s="114">
        <v>0</v>
      </c>
      <c r="J251" s="85"/>
      <c r="K251" s="99"/>
    </row>
    <row r="252" spans="1:11" s="108" customFormat="1">
      <c r="A252" s="109" t="s">
        <v>293</v>
      </c>
      <c r="B252" s="126" t="s">
        <v>247</v>
      </c>
      <c r="C252" s="151" t="s">
        <v>696</v>
      </c>
      <c r="D252" s="112"/>
      <c r="E252" s="112"/>
      <c r="F252" s="112"/>
      <c r="G252" s="112"/>
      <c r="H252" s="113">
        <v>0</v>
      </c>
      <c r="I252" s="114">
        <v>0</v>
      </c>
      <c r="J252" s="85"/>
      <c r="K252" s="107"/>
    </row>
    <row r="253" spans="1:11" s="108" customFormat="1" ht="31.5">
      <c r="A253" s="109" t="s">
        <v>294</v>
      </c>
      <c r="B253" s="127" t="s">
        <v>846</v>
      </c>
      <c r="C253" s="151" t="s">
        <v>696</v>
      </c>
      <c r="D253" s="112"/>
      <c r="E253" s="156"/>
      <c r="F253" s="156"/>
      <c r="G253" s="112"/>
      <c r="H253" s="113">
        <v>0</v>
      </c>
      <c r="I253" s="114">
        <v>0</v>
      </c>
      <c r="J253" s="85"/>
      <c r="K253" s="107"/>
    </row>
    <row r="254" spans="1:11" s="108" customFormat="1">
      <c r="A254" s="109" t="s">
        <v>296</v>
      </c>
      <c r="B254" s="125" t="s">
        <v>247</v>
      </c>
      <c r="C254" s="151" t="s">
        <v>696</v>
      </c>
      <c r="D254" s="112"/>
      <c r="E254" s="156"/>
      <c r="F254" s="156"/>
      <c r="G254" s="112"/>
      <c r="H254" s="113">
        <v>0</v>
      </c>
      <c r="I254" s="114">
        <v>0</v>
      </c>
      <c r="J254" s="85"/>
      <c r="K254" s="107"/>
    </row>
    <row r="255" spans="1:11" s="108" customFormat="1">
      <c r="A255" s="109" t="s">
        <v>297</v>
      </c>
      <c r="B255" s="127" t="s">
        <v>298</v>
      </c>
      <c r="C255" s="151" t="s">
        <v>696</v>
      </c>
      <c r="D255" s="112"/>
      <c r="E255" s="156"/>
      <c r="F255" s="156"/>
      <c r="G255" s="112"/>
      <c r="H255" s="113">
        <v>0</v>
      </c>
      <c r="I255" s="114">
        <v>0</v>
      </c>
      <c r="J255" s="85"/>
      <c r="K255" s="107"/>
    </row>
    <row r="256" spans="1:11" s="108" customFormat="1">
      <c r="A256" s="109" t="s">
        <v>299</v>
      </c>
      <c r="B256" s="125" t="s">
        <v>247</v>
      </c>
      <c r="C256" s="151" t="s">
        <v>696</v>
      </c>
      <c r="D256" s="112"/>
      <c r="E256" s="156"/>
      <c r="F256" s="156"/>
      <c r="G256" s="112"/>
      <c r="H256" s="113">
        <v>0</v>
      </c>
      <c r="I256" s="114">
        <v>0</v>
      </c>
      <c r="J256" s="85"/>
      <c r="K256" s="107"/>
    </row>
    <row r="257" spans="1:11" s="108" customFormat="1">
      <c r="A257" s="109" t="s">
        <v>300</v>
      </c>
      <c r="B257" s="127" t="s">
        <v>301</v>
      </c>
      <c r="C257" s="151" t="s">
        <v>696</v>
      </c>
      <c r="D257" s="112"/>
      <c r="E257" s="156"/>
      <c r="F257" s="156"/>
      <c r="G257" s="112"/>
      <c r="H257" s="113">
        <v>0</v>
      </c>
      <c r="I257" s="114">
        <v>0</v>
      </c>
      <c r="J257" s="85"/>
      <c r="K257" s="107"/>
    </row>
    <row r="258" spans="1:11" s="108" customFormat="1">
      <c r="A258" s="109" t="s">
        <v>302</v>
      </c>
      <c r="B258" s="125" t="s">
        <v>247</v>
      </c>
      <c r="C258" s="151" t="s">
        <v>696</v>
      </c>
      <c r="D258" s="112"/>
      <c r="E258" s="156"/>
      <c r="F258" s="156"/>
      <c r="G258" s="112"/>
      <c r="H258" s="113">
        <v>0</v>
      </c>
      <c r="I258" s="114">
        <v>0</v>
      </c>
      <c r="J258" s="85"/>
      <c r="K258" s="107"/>
    </row>
    <row r="259" spans="1:11" s="108" customFormat="1">
      <c r="A259" s="109" t="s">
        <v>303</v>
      </c>
      <c r="B259" s="127" t="s">
        <v>304</v>
      </c>
      <c r="C259" s="151" t="s">
        <v>696</v>
      </c>
      <c r="D259" s="112"/>
      <c r="E259" s="156"/>
      <c r="F259" s="156"/>
      <c r="G259" s="112"/>
      <c r="H259" s="113">
        <v>0</v>
      </c>
      <c r="I259" s="114">
        <v>0</v>
      </c>
      <c r="J259" s="85"/>
      <c r="K259" s="107"/>
    </row>
    <row r="260" spans="1:11" s="108" customFormat="1">
      <c r="A260" s="109" t="s">
        <v>305</v>
      </c>
      <c r="B260" s="125" t="s">
        <v>247</v>
      </c>
      <c r="C260" s="151" t="s">
        <v>696</v>
      </c>
      <c r="D260" s="112"/>
      <c r="E260" s="156"/>
      <c r="F260" s="156"/>
      <c r="G260" s="112"/>
      <c r="H260" s="113">
        <v>0</v>
      </c>
      <c r="I260" s="114">
        <v>0</v>
      </c>
      <c r="J260" s="85"/>
      <c r="K260" s="107"/>
    </row>
    <row r="261" spans="1:11" s="100" customFormat="1">
      <c r="A261" s="109" t="s">
        <v>306</v>
      </c>
      <c r="B261" s="127" t="s">
        <v>307</v>
      </c>
      <c r="C261" s="151" t="s">
        <v>696</v>
      </c>
      <c r="D261" s="112"/>
      <c r="E261" s="156"/>
      <c r="F261" s="156"/>
      <c r="G261" s="112"/>
      <c r="H261" s="113">
        <v>0</v>
      </c>
      <c r="I261" s="114">
        <v>0</v>
      </c>
      <c r="J261" s="85"/>
      <c r="K261" s="99"/>
    </row>
    <row r="262" spans="1:11" s="108" customFormat="1">
      <c r="A262" s="109" t="s">
        <v>308</v>
      </c>
      <c r="B262" s="125" t="s">
        <v>247</v>
      </c>
      <c r="C262" s="151" t="s">
        <v>696</v>
      </c>
      <c r="D262" s="112"/>
      <c r="E262" s="112"/>
      <c r="F262" s="156"/>
      <c r="G262" s="112"/>
      <c r="H262" s="113">
        <v>0</v>
      </c>
      <c r="I262" s="114">
        <v>0</v>
      </c>
      <c r="J262" s="85"/>
      <c r="K262" s="107"/>
    </row>
    <row r="263" spans="1:11" s="108" customFormat="1" ht="31.5">
      <c r="A263" s="109" t="s">
        <v>309</v>
      </c>
      <c r="B263" s="127" t="s">
        <v>847</v>
      </c>
      <c r="C263" s="151" t="s">
        <v>696</v>
      </c>
      <c r="D263" s="112"/>
      <c r="E263" s="112"/>
      <c r="F263" s="152"/>
      <c r="G263" s="112"/>
      <c r="H263" s="113">
        <v>0</v>
      </c>
      <c r="I263" s="114">
        <v>0</v>
      </c>
      <c r="J263" s="85"/>
      <c r="K263" s="107"/>
    </row>
    <row r="264" spans="1:11" s="108" customFormat="1">
      <c r="A264" s="109" t="s">
        <v>311</v>
      </c>
      <c r="B264" s="125" t="s">
        <v>247</v>
      </c>
      <c r="C264" s="151" t="s">
        <v>696</v>
      </c>
      <c r="D264" s="112"/>
      <c r="E264" s="112"/>
      <c r="F264" s="112"/>
      <c r="G264" s="112"/>
      <c r="H264" s="113">
        <v>0</v>
      </c>
      <c r="I264" s="114">
        <v>0</v>
      </c>
      <c r="J264" s="85"/>
      <c r="K264" s="107"/>
    </row>
    <row r="265" spans="1:11" s="108" customFormat="1">
      <c r="A265" s="109" t="s">
        <v>315</v>
      </c>
      <c r="B265" s="124" t="s">
        <v>848</v>
      </c>
      <c r="C265" s="151" t="s">
        <v>1</v>
      </c>
      <c r="D265" s="156"/>
      <c r="E265" s="156"/>
      <c r="F265" s="156"/>
      <c r="G265" s="156"/>
      <c r="H265" s="113">
        <v>0</v>
      </c>
      <c r="I265" s="114">
        <v>0</v>
      </c>
      <c r="J265" s="85"/>
      <c r="K265" s="107"/>
    </row>
    <row r="266" spans="1:11" s="108" customFormat="1">
      <c r="A266" s="109" t="s">
        <v>317</v>
      </c>
      <c r="B266" s="116" t="s">
        <v>474</v>
      </c>
      <c r="C266" s="151" t="s">
        <v>1</v>
      </c>
      <c r="D266" s="112"/>
      <c r="E266" s="152"/>
      <c r="F266" s="152"/>
      <c r="G266" s="112"/>
      <c r="H266" s="113">
        <v>0</v>
      </c>
      <c r="I266" s="114">
        <v>0</v>
      </c>
      <c r="J266" s="85"/>
      <c r="K266" s="107"/>
    </row>
    <row r="267" spans="1:11" s="108" customFormat="1">
      <c r="A267" s="109" t="s">
        <v>325</v>
      </c>
      <c r="B267" s="116" t="s">
        <v>703</v>
      </c>
      <c r="C267" s="151" t="s">
        <v>1</v>
      </c>
      <c r="D267" s="112"/>
      <c r="E267" s="152"/>
      <c r="F267" s="152"/>
      <c r="G267" s="112"/>
      <c r="H267" s="113">
        <v>0</v>
      </c>
      <c r="I267" s="114">
        <v>0</v>
      </c>
      <c r="J267" s="85"/>
      <c r="K267" s="107"/>
    </row>
    <row r="268" spans="1:11" s="108" customFormat="1">
      <c r="A268" s="109" t="s">
        <v>327</v>
      </c>
      <c r="B268" s="116" t="s">
        <v>258</v>
      </c>
      <c r="C268" s="151" t="s">
        <v>1</v>
      </c>
      <c r="D268" s="156"/>
      <c r="E268" s="156"/>
      <c r="F268" s="156"/>
      <c r="G268" s="156"/>
      <c r="H268" s="113">
        <v>0</v>
      </c>
      <c r="I268" s="114">
        <v>0</v>
      </c>
      <c r="J268" s="85"/>
      <c r="K268" s="107"/>
    </row>
    <row r="269" spans="1:11" s="108" customFormat="1">
      <c r="A269" s="109" t="s">
        <v>329</v>
      </c>
      <c r="B269" s="116" t="s">
        <v>704</v>
      </c>
      <c r="C269" s="151"/>
      <c r="D269" s="112"/>
      <c r="E269" s="112"/>
      <c r="F269" s="112"/>
      <c r="G269" s="112"/>
      <c r="H269" s="113">
        <v>0</v>
      </c>
      <c r="I269" s="114">
        <v>0</v>
      </c>
      <c r="J269" s="85"/>
      <c r="K269" s="107"/>
    </row>
    <row r="270" spans="1:11" s="108" customFormat="1">
      <c r="A270" s="109" t="s">
        <v>331</v>
      </c>
      <c r="B270" s="116" t="s">
        <v>264</v>
      </c>
      <c r="C270" s="151" t="s">
        <v>1</v>
      </c>
      <c r="D270" s="156"/>
      <c r="E270" s="156"/>
      <c r="F270" s="156"/>
      <c r="G270" s="156"/>
      <c r="H270" s="113">
        <v>0</v>
      </c>
      <c r="I270" s="114">
        <v>0</v>
      </c>
      <c r="J270" s="85"/>
      <c r="K270" s="107"/>
    </row>
    <row r="271" spans="1:11" s="108" customFormat="1" ht="19.5" customHeight="1">
      <c r="A271" s="109" t="s">
        <v>333</v>
      </c>
      <c r="B271" s="116" t="s">
        <v>267</v>
      </c>
      <c r="C271" s="151" t="s">
        <v>1</v>
      </c>
      <c r="D271" s="156"/>
      <c r="E271" s="156"/>
      <c r="F271" s="156"/>
      <c r="G271" s="156"/>
      <c r="H271" s="113">
        <v>0</v>
      </c>
      <c r="I271" s="114">
        <v>0</v>
      </c>
      <c r="J271" s="85"/>
      <c r="K271" s="107"/>
    </row>
    <row r="272" spans="1:11" s="108" customFormat="1" ht="19.5" customHeight="1">
      <c r="A272" s="109" t="s">
        <v>335</v>
      </c>
      <c r="B272" s="116" t="s">
        <v>705</v>
      </c>
      <c r="C272" s="151" t="s">
        <v>1</v>
      </c>
      <c r="D272" s="156"/>
      <c r="E272" s="156"/>
      <c r="F272" s="156"/>
      <c r="G272" s="156"/>
      <c r="H272" s="113">
        <v>0</v>
      </c>
      <c r="I272" s="114">
        <v>0</v>
      </c>
      <c r="J272" s="85"/>
      <c r="K272" s="107"/>
    </row>
    <row r="273" spans="1:11" s="108" customFormat="1" ht="27" customHeight="1">
      <c r="A273" s="109" t="s">
        <v>849</v>
      </c>
      <c r="B273" s="127" t="s">
        <v>706</v>
      </c>
      <c r="C273" s="151" t="s">
        <v>1</v>
      </c>
      <c r="D273" s="112"/>
      <c r="E273" s="112"/>
      <c r="F273" s="112"/>
      <c r="G273" s="112"/>
      <c r="H273" s="113">
        <v>0</v>
      </c>
      <c r="I273" s="114">
        <v>0</v>
      </c>
      <c r="J273" s="85"/>
      <c r="K273" s="107"/>
    </row>
    <row r="274" spans="1:11" s="108" customFormat="1" ht="19.5" customHeight="1">
      <c r="A274" s="109" t="s">
        <v>850</v>
      </c>
      <c r="B274" s="157" t="s">
        <v>707</v>
      </c>
      <c r="C274" s="151" t="s">
        <v>1</v>
      </c>
      <c r="D274" s="152"/>
      <c r="E274" s="152"/>
      <c r="F274" s="152"/>
      <c r="G274" s="152"/>
      <c r="H274" s="113">
        <v>0</v>
      </c>
      <c r="I274" s="114">
        <v>0</v>
      </c>
      <c r="J274" s="85"/>
      <c r="K274" s="107"/>
    </row>
    <row r="275" spans="1:11" s="108" customFormat="1" ht="19.5" customHeight="1" thickBot="1">
      <c r="A275" s="133" t="s">
        <v>851</v>
      </c>
      <c r="B275" s="158" t="s">
        <v>45</v>
      </c>
      <c r="C275" s="159" t="s">
        <v>1</v>
      </c>
      <c r="D275" s="160"/>
      <c r="E275" s="160"/>
      <c r="F275" s="160"/>
      <c r="G275" s="160"/>
      <c r="H275" s="161">
        <v>0</v>
      </c>
      <c r="I275" s="162">
        <v>0</v>
      </c>
      <c r="J275" s="85"/>
      <c r="K275" s="107"/>
    </row>
    <row r="276" spans="1:11" s="100" customFormat="1" ht="15.6" customHeight="1" thickBot="1">
      <c r="A276" s="288" t="s">
        <v>339</v>
      </c>
      <c r="B276" s="289"/>
      <c r="C276" s="289"/>
      <c r="D276" s="289"/>
      <c r="E276" s="289"/>
      <c r="F276" s="289"/>
      <c r="G276" s="289"/>
      <c r="H276" s="289"/>
      <c r="I276" s="290"/>
      <c r="J276" s="85"/>
      <c r="K276" s="99"/>
    </row>
    <row r="277" spans="1:11" ht="31.5">
      <c r="A277" s="101" t="s">
        <v>340</v>
      </c>
      <c r="B277" s="102" t="s">
        <v>341</v>
      </c>
      <c r="C277" s="141" t="s">
        <v>241</v>
      </c>
      <c r="D277" s="163"/>
      <c r="E277" s="163"/>
      <c r="F277" s="163"/>
      <c r="G277" s="163"/>
      <c r="H277" s="163"/>
      <c r="I277" s="164"/>
    </row>
    <row r="278" spans="1:11" s="167" customFormat="1">
      <c r="A278" s="109" t="s">
        <v>343</v>
      </c>
      <c r="B278" s="124" t="s">
        <v>344</v>
      </c>
      <c r="C278" s="57" t="s">
        <v>345</v>
      </c>
      <c r="D278" s="165"/>
      <c r="E278" s="165"/>
      <c r="F278" s="165"/>
      <c r="G278" s="165"/>
      <c r="H278" s="163"/>
      <c r="I278" s="164"/>
      <c r="J278" s="85"/>
      <c r="K278" s="166"/>
    </row>
    <row r="279" spans="1:11" s="167" customFormat="1">
      <c r="A279" s="109" t="s">
        <v>346</v>
      </c>
      <c r="B279" s="124" t="s">
        <v>347</v>
      </c>
      <c r="C279" s="57" t="s">
        <v>348</v>
      </c>
      <c r="D279" s="168"/>
      <c r="E279" s="168"/>
      <c r="F279" s="168"/>
      <c r="G279" s="168"/>
      <c r="H279" s="163"/>
      <c r="I279" s="169"/>
      <c r="J279" s="85"/>
      <c r="K279" s="166"/>
    </row>
    <row r="280" spans="1:11">
      <c r="A280" s="109" t="s">
        <v>349</v>
      </c>
      <c r="B280" s="124" t="s">
        <v>350</v>
      </c>
      <c r="C280" s="57" t="s">
        <v>345</v>
      </c>
      <c r="D280" s="165"/>
      <c r="E280" s="165"/>
      <c r="F280" s="165"/>
      <c r="G280" s="165"/>
      <c r="H280" s="163"/>
      <c r="I280" s="164"/>
    </row>
    <row r="281" spans="1:11">
      <c r="A281" s="109" t="s">
        <v>351</v>
      </c>
      <c r="B281" s="124" t="s">
        <v>352</v>
      </c>
      <c r="C281" s="57" t="s">
        <v>348</v>
      </c>
      <c r="D281" s="168"/>
      <c r="E281" s="168"/>
      <c r="F281" s="168"/>
      <c r="G281" s="168"/>
      <c r="H281" s="163"/>
      <c r="I281" s="169"/>
    </row>
    <row r="282" spans="1:11">
      <c r="A282" s="109" t="s">
        <v>353</v>
      </c>
      <c r="B282" s="124" t="s">
        <v>354</v>
      </c>
      <c r="C282" s="57" t="s">
        <v>355</v>
      </c>
      <c r="D282" s="165"/>
      <c r="E282" s="165"/>
      <c r="F282" s="165"/>
      <c r="G282" s="165"/>
      <c r="H282" s="163"/>
      <c r="I282" s="164"/>
    </row>
    <row r="283" spans="1:11" s="167" customFormat="1">
      <c r="A283" s="109" t="s">
        <v>356</v>
      </c>
      <c r="B283" s="124" t="s">
        <v>357</v>
      </c>
      <c r="C283" s="57" t="s">
        <v>241</v>
      </c>
      <c r="D283" s="170"/>
      <c r="E283" s="170"/>
      <c r="F283" s="170"/>
      <c r="G283" s="170"/>
      <c r="H283" s="163"/>
      <c r="I283" s="164"/>
      <c r="J283" s="85"/>
      <c r="K283" s="166"/>
    </row>
    <row r="284" spans="1:11">
      <c r="A284" s="109" t="s">
        <v>358</v>
      </c>
      <c r="B284" s="127" t="s">
        <v>359</v>
      </c>
      <c r="C284" s="57" t="s">
        <v>355</v>
      </c>
      <c r="D284" s="165"/>
      <c r="E284" s="165"/>
      <c r="F284" s="165"/>
      <c r="G284" s="165"/>
      <c r="H284" s="163"/>
      <c r="I284" s="164"/>
    </row>
    <row r="285" spans="1:11">
      <c r="A285" s="109" t="s">
        <v>360</v>
      </c>
      <c r="B285" s="127" t="s">
        <v>361</v>
      </c>
      <c r="C285" s="57" t="s">
        <v>362</v>
      </c>
      <c r="D285" s="168"/>
      <c r="E285" s="168"/>
      <c r="F285" s="168"/>
      <c r="G285" s="168"/>
      <c r="H285" s="152"/>
      <c r="I285" s="169"/>
    </row>
    <row r="286" spans="1:11">
      <c r="A286" s="109" t="s">
        <v>363</v>
      </c>
      <c r="B286" s="124" t="s">
        <v>852</v>
      </c>
      <c r="C286" s="57" t="s">
        <v>241</v>
      </c>
      <c r="D286" s="170"/>
      <c r="E286" s="170"/>
      <c r="F286" s="170"/>
      <c r="G286" s="170"/>
      <c r="H286" s="163"/>
      <c r="I286" s="164"/>
    </row>
    <row r="287" spans="1:11">
      <c r="A287" s="109" t="s">
        <v>365</v>
      </c>
      <c r="B287" s="127" t="s">
        <v>359</v>
      </c>
      <c r="C287" s="57" t="s">
        <v>355</v>
      </c>
      <c r="D287" s="168"/>
      <c r="E287" s="168"/>
      <c r="F287" s="168"/>
      <c r="G287" s="168"/>
      <c r="H287" s="152"/>
      <c r="I287" s="169"/>
    </row>
    <row r="288" spans="1:11">
      <c r="A288" s="109" t="s">
        <v>366</v>
      </c>
      <c r="B288" s="127" t="s">
        <v>367</v>
      </c>
      <c r="C288" s="57" t="s">
        <v>345</v>
      </c>
      <c r="D288" s="168"/>
      <c r="E288" s="168"/>
      <c r="F288" s="168"/>
      <c r="G288" s="168"/>
      <c r="H288" s="152"/>
      <c r="I288" s="169"/>
    </row>
    <row r="289" spans="1:11">
      <c r="A289" s="109" t="s">
        <v>368</v>
      </c>
      <c r="B289" s="127" t="s">
        <v>361</v>
      </c>
      <c r="C289" s="57" t="s">
        <v>362</v>
      </c>
      <c r="D289" s="168"/>
      <c r="E289" s="168"/>
      <c r="F289" s="168"/>
      <c r="G289" s="168"/>
      <c r="H289" s="152"/>
      <c r="I289" s="169"/>
    </row>
    <row r="290" spans="1:11">
      <c r="A290" s="109" t="s">
        <v>369</v>
      </c>
      <c r="B290" s="124" t="s">
        <v>370</v>
      </c>
      <c r="C290" s="57" t="s">
        <v>241</v>
      </c>
      <c r="D290" s="170"/>
      <c r="E290" s="170"/>
      <c r="F290" s="170"/>
      <c r="G290" s="170"/>
      <c r="H290" s="163"/>
      <c r="I290" s="164"/>
    </row>
    <row r="291" spans="1:11">
      <c r="A291" s="109" t="s">
        <v>371</v>
      </c>
      <c r="B291" s="127" t="s">
        <v>359</v>
      </c>
      <c r="C291" s="57" t="s">
        <v>355</v>
      </c>
      <c r="D291" s="168"/>
      <c r="E291" s="168"/>
      <c r="F291" s="168"/>
      <c r="G291" s="168"/>
      <c r="H291" s="152"/>
      <c r="I291" s="169"/>
    </row>
    <row r="292" spans="1:11">
      <c r="A292" s="109" t="s">
        <v>372</v>
      </c>
      <c r="B292" s="127" t="s">
        <v>361</v>
      </c>
      <c r="C292" s="57" t="s">
        <v>362</v>
      </c>
      <c r="D292" s="168"/>
      <c r="E292" s="168"/>
      <c r="F292" s="168"/>
      <c r="G292" s="168"/>
      <c r="H292" s="152"/>
      <c r="I292" s="169"/>
    </row>
    <row r="293" spans="1:11" s="167" customFormat="1">
      <c r="A293" s="109" t="s">
        <v>373</v>
      </c>
      <c r="B293" s="124" t="s">
        <v>374</v>
      </c>
      <c r="C293" s="57" t="s">
        <v>241</v>
      </c>
      <c r="D293" s="170"/>
      <c r="E293" s="170"/>
      <c r="F293" s="170"/>
      <c r="G293" s="170"/>
      <c r="H293" s="163"/>
      <c r="I293" s="164"/>
      <c r="J293" s="85"/>
      <c r="K293" s="166"/>
    </row>
    <row r="294" spans="1:11">
      <c r="A294" s="109" t="s">
        <v>375</v>
      </c>
      <c r="B294" s="127" t="s">
        <v>359</v>
      </c>
      <c r="C294" s="57" t="s">
        <v>355</v>
      </c>
      <c r="D294" s="165"/>
      <c r="E294" s="165"/>
      <c r="F294" s="165"/>
      <c r="G294" s="165"/>
      <c r="H294" s="163"/>
      <c r="I294" s="164"/>
    </row>
    <row r="295" spans="1:11">
      <c r="A295" s="109" t="s">
        <v>376</v>
      </c>
      <c r="B295" s="127" t="s">
        <v>367</v>
      </c>
      <c r="C295" s="57" t="s">
        <v>345</v>
      </c>
      <c r="D295" s="168"/>
      <c r="E295" s="168"/>
      <c r="F295" s="168"/>
      <c r="G295" s="152"/>
      <c r="H295" s="152"/>
      <c r="I295" s="169"/>
    </row>
    <row r="296" spans="1:11">
      <c r="A296" s="109" t="s">
        <v>377</v>
      </c>
      <c r="B296" s="127" t="s">
        <v>361</v>
      </c>
      <c r="C296" s="57" t="s">
        <v>362</v>
      </c>
      <c r="D296" s="168"/>
      <c r="E296" s="168"/>
      <c r="F296" s="168"/>
      <c r="G296" s="152"/>
      <c r="H296" s="152"/>
      <c r="I296" s="169"/>
    </row>
    <row r="297" spans="1:11">
      <c r="A297" s="136" t="s">
        <v>378</v>
      </c>
      <c r="B297" s="171" t="s">
        <v>379</v>
      </c>
      <c r="C297" s="172" t="s">
        <v>241</v>
      </c>
      <c r="D297" s="173"/>
      <c r="E297" s="173"/>
      <c r="F297" s="173"/>
      <c r="G297" s="174"/>
      <c r="H297" s="174"/>
      <c r="I297" s="175"/>
    </row>
    <row r="298" spans="1:11">
      <c r="A298" s="109" t="s">
        <v>380</v>
      </c>
      <c r="B298" s="124" t="s">
        <v>853</v>
      </c>
      <c r="C298" s="57" t="s">
        <v>355</v>
      </c>
      <c r="D298" s="165"/>
      <c r="E298" s="165"/>
      <c r="F298" s="165"/>
      <c r="G298" s="165">
        <v>654.29219999999987</v>
      </c>
      <c r="H298" s="176">
        <v>0</v>
      </c>
      <c r="I298" s="177">
        <v>654.29219999999987</v>
      </c>
    </row>
    <row r="299" spans="1:11" ht="31.5">
      <c r="A299" s="109" t="s">
        <v>382</v>
      </c>
      <c r="B299" s="127" t="s">
        <v>854</v>
      </c>
      <c r="C299" s="57" t="s">
        <v>355</v>
      </c>
      <c r="D299" s="165"/>
      <c r="E299" s="165"/>
      <c r="F299" s="165"/>
      <c r="G299" s="165"/>
      <c r="H299" s="176">
        <v>0</v>
      </c>
      <c r="I299" s="177">
        <v>0</v>
      </c>
    </row>
    <row r="300" spans="1:11">
      <c r="A300" s="109" t="s">
        <v>346</v>
      </c>
      <c r="B300" s="124" t="s">
        <v>855</v>
      </c>
      <c r="C300" s="57" t="s">
        <v>355</v>
      </c>
      <c r="D300" s="165"/>
      <c r="E300" s="165"/>
      <c r="F300" s="165"/>
      <c r="G300" s="165">
        <v>116.91149999999999</v>
      </c>
      <c r="H300" s="176">
        <v>0</v>
      </c>
      <c r="I300" s="177">
        <v>116.91149999999999</v>
      </c>
    </row>
    <row r="301" spans="1:11">
      <c r="A301" s="109" t="s">
        <v>349</v>
      </c>
      <c r="B301" s="124" t="s">
        <v>856</v>
      </c>
      <c r="C301" s="57" t="s">
        <v>345</v>
      </c>
      <c r="D301" s="165"/>
      <c r="E301" s="165"/>
      <c r="F301" s="165"/>
      <c r="G301" s="165">
        <v>527.44960000000003</v>
      </c>
      <c r="H301" s="176">
        <v>0</v>
      </c>
      <c r="I301" s="177">
        <v>527.44960000000003</v>
      </c>
    </row>
    <row r="302" spans="1:11" ht="31.5">
      <c r="A302" s="109" t="s">
        <v>857</v>
      </c>
      <c r="B302" s="127" t="s">
        <v>854</v>
      </c>
      <c r="C302" s="57" t="s">
        <v>345</v>
      </c>
      <c r="D302" s="165"/>
      <c r="E302" s="165"/>
      <c r="F302" s="165"/>
      <c r="G302" s="165"/>
      <c r="H302" s="176">
        <v>0</v>
      </c>
      <c r="I302" s="177">
        <v>0</v>
      </c>
    </row>
    <row r="303" spans="1:11">
      <c r="A303" s="109" t="s">
        <v>351</v>
      </c>
      <c r="B303" s="124" t="s">
        <v>397</v>
      </c>
      <c r="C303" s="57" t="s">
        <v>858</v>
      </c>
      <c r="D303" s="178"/>
      <c r="E303" s="178"/>
      <c r="F303" s="178"/>
      <c r="G303" s="178">
        <v>10436.69</v>
      </c>
      <c r="H303" s="176">
        <v>0</v>
      </c>
      <c r="I303" s="177">
        <v>10436.69</v>
      </c>
    </row>
    <row r="304" spans="1:11">
      <c r="A304" s="109" t="s">
        <v>353</v>
      </c>
      <c r="B304" s="124" t="s">
        <v>859</v>
      </c>
      <c r="C304" s="57" t="s">
        <v>696</v>
      </c>
      <c r="D304" s="178"/>
      <c r="E304" s="178"/>
      <c r="F304" s="178"/>
      <c r="G304" s="178">
        <v>332.82828999999998</v>
      </c>
      <c r="H304" s="176">
        <v>0</v>
      </c>
      <c r="I304" s="177">
        <v>332.82828999999998</v>
      </c>
    </row>
    <row r="305" spans="1:9">
      <c r="A305" s="117" t="s">
        <v>400</v>
      </c>
      <c r="B305" s="118" t="s">
        <v>401</v>
      </c>
      <c r="C305" s="179" t="s">
        <v>241</v>
      </c>
      <c r="D305" s="163"/>
      <c r="E305" s="163"/>
      <c r="F305" s="163"/>
      <c r="G305" s="163"/>
      <c r="H305" s="163"/>
      <c r="I305" s="164"/>
    </row>
    <row r="306" spans="1:9">
      <c r="A306" s="109" t="s">
        <v>402</v>
      </c>
      <c r="B306" s="124" t="s">
        <v>403</v>
      </c>
      <c r="C306" s="57" t="s">
        <v>355</v>
      </c>
      <c r="D306" s="152"/>
      <c r="E306" s="152"/>
      <c r="F306" s="152"/>
      <c r="G306" s="152"/>
      <c r="H306" s="152"/>
      <c r="I306" s="169"/>
    </row>
    <row r="307" spans="1:9">
      <c r="A307" s="109" t="s">
        <v>404</v>
      </c>
      <c r="B307" s="124" t="s">
        <v>405</v>
      </c>
      <c r="C307" s="57" t="s">
        <v>348</v>
      </c>
      <c r="D307" s="152"/>
      <c r="E307" s="152"/>
      <c r="F307" s="152"/>
      <c r="G307" s="152"/>
      <c r="H307" s="152"/>
      <c r="I307" s="169"/>
    </row>
    <row r="308" spans="1:9" ht="31.5">
      <c r="A308" s="109" t="s">
        <v>406</v>
      </c>
      <c r="B308" s="124" t="s">
        <v>860</v>
      </c>
      <c r="C308" s="57" t="s">
        <v>696</v>
      </c>
      <c r="D308" s="152"/>
      <c r="E308" s="152"/>
      <c r="F308" s="152"/>
      <c r="G308" s="152"/>
      <c r="H308" s="152"/>
      <c r="I308" s="169"/>
    </row>
    <row r="309" spans="1:9" ht="31.5">
      <c r="A309" s="109" t="s">
        <v>408</v>
      </c>
      <c r="B309" s="124" t="s">
        <v>861</v>
      </c>
      <c r="C309" s="57" t="s">
        <v>696</v>
      </c>
      <c r="D309" s="152"/>
      <c r="E309" s="152"/>
      <c r="F309" s="152"/>
      <c r="G309" s="152"/>
      <c r="H309" s="152"/>
      <c r="I309" s="169"/>
    </row>
    <row r="310" spans="1:9">
      <c r="A310" s="117" t="s">
        <v>410</v>
      </c>
      <c r="B310" s="118" t="s">
        <v>411</v>
      </c>
      <c r="C310" s="180" t="s">
        <v>241</v>
      </c>
      <c r="D310" s="163"/>
      <c r="E310" s="163"/>
      <c r="F310" s="163"/>
      <c r="G310" s="163"/>
      <c r="H310" s="163"/>
      <c r="I310" s="164"/>
    </row>
    <row r="311" spans="1:9" ht="18" customHeight="1">
      <c r="A311" s="109" t="s">
        <v>412</v>
      </c>
      <c r="B311" s="124" t="s">
        <v>413</v>
      </c>
      <c r="C311" s="57" t="s">
        <v>345</v>
      </c>
      <c r="D311" s="152"/>
      <c r="E311" s="152"/>
      <c r="F311" s="152"/>
      <c r="G311" s="152"/>
      <c r="H311" s="152"/>
      <c r="I311" s="169"/>
    </row>
    <row r="312" spans="1:9" ht="47.25">
      <c r="A312" s="109" t="s">
        <v>414</v>
      </c>
      <c r="B312" s="127" t="s">
        <v>862</v>
      </c>
      <c r="C312" s="57" t="s">
        <v>345</v>
      </c>
      <c r="D312" s="152"/>
      <c r="E312" s="152"/>
      <c r="F312" s="152"/>
      <c r="G312" s="152"/>
      <c r="H312" s="152"/>
      <c r="I312" s="169"/>
    </row>
    <row r="313" spans="1:9" ht="47.25">
      <c r="A313" s="109" t="s">
        <v>416</v>
      </c>
      <c r="B313" s="127" t="s">
        <v>863</v>
      </c>
      <c r="C313" s="57" t="s">
        <v>345</v>
      </c>
      <c r="D313" s="152"/>
      <c r="E313" s="152"/>
      <c r="F313" s="152"/>
      <c r="G313" s="152"/>
      <c r="H313" s="152"/>
      <c r="I313" s="169"/>
    </row>
    <row r="314" spans="1:9" ht="31.5">
      <c r="A314" s="109" t="s">
        <v>418</v>
      </c>
      <c r="B314" s="127" t="s">
        <v>419</v>
      </c>
      <c r="C314" s="57" t="s">
        <v>345</v>
      </c>
      <c r="D314" s="152"/>
      <c r="E314" s="152"/>
      <c r="F314" s="152"/>
      <c r="G314" s="152"/>
      <c r="H314" s="152"/>
      <c r="I314" s="169"/>
    </row>
    <row r="315" spans="1:9">
      <c r="A315" s="181" t="s">
        <v>420</v>
      </c>
      <c r="B315" s="182" t="s">
        <v>421</v>
      </c>
      <c r="C315" s="183" t="s">
        <v>355</v>
      </c>
      <c r="D315" s="184"/>
      <c r="E315" s="184"/>
      <c r="F315" s="184"/>
      <c r="G315" s="152"/>
      <c r="H315" s="184"/>
      <c r="I315" s="185"/>
    </row>
    <row r="316" spans="1:9" ht="31.5">
      <c r="A316" s="181" t="s">
        <v>422</v>
      </c>
      <c r="B316" s="186" t="s">
        <v>423</v>
      </c>
      <c r="C316" s="183" t="s">
        <v>355</v>
      </c>
      <c r="D316" s="184"/>
      <c r="E316" s="184"/>
      <c r="F316" s="184"/>
      <c r="G316" s="152"/>
      <c r="H316" s="184"/>
      <c r="I316" s="185"/>
    </row>
    <row r="317" spans="1:9">
      <c r="A317" s="181" t="s">
        <v>424</v>
      </c>
      <c r="B317" s="186" t="s">
        <v>425</v>
      </c>
      <c r="C317" s="183" t="s">
        <v>355</v>
      </c>
      <c r="D317" s="184"/>
      <c r="E317" s="184"/>
      <c r="F317" s="184"/>
      <c r="G317" s="152"/>
      <c r="H317" s="184"/>
      <c r="I317" s="185"/>
    </row>
    <row r="318" spans="1:9" ht="31.5">
      <c r="A318" s="181" t="s">
        <v>426</v>
      </c>
      <c r="B318" s="182" t="s">
        <v>427</v>
      </c>
      <c r="C318" s="183" t="s">
        <v>696</v>
      </c>
      <c r="D318" s="184"/>
      <c r="E318" s="184"/>
      <c r="F318" s="184"/>
      <c r="G318" s="152"/>
      <c r="H318" s="184"/>
      <c r="I318" s="185"/>
    </row>
    <row r="319" spans="1:9">
      <c r="A319" s="181" t="s">
        <v>428</v>
      </c>
      <c r="B319" s="186" t="s">
        <v>864</v>
      </c>
      <c r="C319" s="183" t="s">
        <v>696</v>
      </c>
      <c r="D319" s="187"/>
      <c r="E319" s="187"/>
      <c r="F319" s="187"/>
      <c r="G319" s="188"/>
      <c r="H319" s="187"/>
      <c r="I319" s="189"/>
    </row>
    <row r="320" spans="1:9">
      <c r="A320" s="181" t="s">
        <v>429</v>
      </c>
      <c r="B320" s="186" t="s">
        <v>45</v>
      </c>
      <c r="C320" s="183" t="s">
        <v>696</v>
      </c>
      <c r="D320" s="187"/>
      <c r="E320" s="187"/>
      <c r="F320" s="187"/>
      <c r="G320" s="188"/>
      <c r="H320" s="187"/>
      <c r="I320" s="189"/>
    </row>
    <row r="321" spans="1:11" s="167" customFormat="1" ht="32.25" thickBot="1">
      <c r="A321" s="190" t="s">
        <v>430</v>
      </c>
      <c r="B321" s="191" t="s">
        <v>865</v>
      </c>
      <c r="C321" s="192" t="s">
        <v>866</v>
      </c>
      <c r="D321" s="193"/>
      <c r="E321" s="193"/>
      <c r="F321" s="193"/>
      <c r="G321" s="194"/>
      <c r="H321" s="193"/>
      <c r="I321" s="195"/>
      <c r="J321" s="85"/>
      <c r="K321" s="166"/>
    </row>
    <row r="322" spans="1:11" s="167" customFormat="1" ht="15.75" customHeight="1">
      <c r="A322" s="291" t="s">
        <v>867</v>
      </c>
      <c r="B322" s="292"/>
      <c r="C322" s="292"/>
      <c r="D322" s="292"/>
      <c r="E322" s="292"/>
      <c r="F322" s="292"/>
      <c r="G322" s="292"/>
      <c r="H322" s="292"/>
      <c r="I322" s="293"/>
      <c r="J322" s="85"/>
      <c r="K322" s="166"/>
    </row>
    <row r="323" spans="1:11" ht="10.5" customHeight="1" thickBot="1">
      <c r="A323" s="291"/>
      <c r="B323" s="292"/>
      <c r="C323" s="292"/>
      <c r="D323" s="292"/>
      <c r="E323" s="292"/>
      <c r="F323" s="292"/>
      <c r="G323" s="292"/>
      <c r="H323" s="292"/>
      <c r="I323" s="293"/>
    </row>
    <row r="324" spans="1:11" ht="33" customHeight="1">
      <c r="A324" s="294" t="s">
        <v>6</v>
      </c>
      <c r="B324" s="296" t="s">
        <v>7</v>
      </c>
      <c r="C324" s="298" t="s">
        <v>8</v>
      </c>
      <c r="D324" s="92" t="s">
        <v>755</v>
      </c>
      <c r="E324" s="92" t="s">
        <v>756</v>
      </c>
      <c r="F324" s="300" t="s">
        <v>757</v>
      </c>
      <c r="G324" s="300"/>
      <c r="H324" s="300" t="s">
        <v>758</v>
      </c>
      <c r="I324" s="301"/>
    </row>
    <row r="325" spans="1:11" ht="44.25" customHeight="1">
      <c r="A325" s="295"/>
      <c r="B325" s="297"/>
      <c r="C325" s="299"/>
      <c r="D325" s="93" t="s">
        <v>759</v>
      </c>
      <c r="E325" s="93" t="s">
        <v>759</v>
      </c>
      <c r="F325" s="93" t="s">
        <v>759</v>
      </c>
      <c r="G325" s="94" t="s">
        <v>760</v>
      </c>
      <c r="H325" s="93" t="s">
        <v>759</v>
      </c>
      <c r="I325" s="95" t="s">
        <v>760</v>
      </c>
    </row>
    <row r="326" spans="1:11" ht="16.5" thickBot="1">
      <c r="A326" s="96">
        <v>1</v>
      </c>
      <c r="B326" s="97">
        <v>2</v>
      </c>
      <c r="C326" s="98">
        <v>3</v>
      </c>
      <c r="D326" s="98">
        <v>4</v>
      </c>
      <c r="E326" s="98">
        <v>5</v>
      </c>
      <c r="F326" s="98">
        <v>6</v>
      </c>
      <c r="G326" s="98">
        <v>7</v>
      </c>
      <c r="H326" s="98">
        <v>8</v>
      </c>
      <c r="I326" s="98">
        <v>9</v>
      </c>
    </row>
    <row r="327" spans="1:11" ht="30.75" customHeight="1">
      <c r="A327" s="279" t="s">
        <v>868</v>
      </c>
      <c r="B327" s="280"/>
      <c r="C327" s="196" t="s">
        <v>696</v>
      </c>
      <c r="D327" s="197">
        <f>D328</f>
        <v>46.917680000000004</v>
      </c>
      <c r="E327" s="197">
        <f t="shared" ref="E327:I327" si="0">E328</f>
        <v>50.207220000000007</v>
      </c>
      <c r="F327" s="197">
        <f t="shared" si="0"/>
        <v>57.630140000000004</v>
      </c>
      <c r="G327" s="197">
        <f t="shared" si="0"/>
        <v>37.193439999999995</v>
      </c>
      <c r="H327" s="197">
        <f t="shared" si="0"/>
        <v>154.75504000000001</v>
      </c>
      <c r="I327" s="197">
        <f t="shared" si="0"/>
        <v>134.31834000000001</v>
      </c>
    </row>
    <row r="328" spans="1:11">
      <c r="A328" s="198" t="s">
        <v>17</v>
      </c>
      <c r="B328" s="199" t="s">
        <v>869</v>
      </c>
      <c r="C328" s="200" t="s">
        <v>696</v>
      </c>
      <c r="D328" s="201">
        <f>D329+D347</f>
        <v>46.917680000000004</v>
      </c>
      <c r="E328" s="201">
        <f t="shared" ref="E328:I328" si="1">E329+E347</f>
        <v>50.207220000000007</v>
      </c>
      <c r="F328" s="201">
        <f t="shared" si="1"/>
        <v>57.630140000000004</v>
      </c>
      <c r="G328" s="201">
        <f t="shared" si="1"/>
        <v>37.193439999999995</v>
      </c>
      <c r="H328" s="201">
        <f t="shared" si="1"/>
        <v>154.75504000000001</v>
      </c>
      <c r="I328" s="201">
        <f t="shared" si="1"/>
        <v>134.31834000000001</v>
      </c>
    </row>
    <row r="329" spans="1:11">
      <c r="A329" s="181" t="s">
        <v>20</v>
      </c>
      <c r="B329" s="182" t="s">
        <v>436</v>
      </c>
      <c r="C329" s="183" t="s">
        <v>696</v>
      </c>
      <c r="D329" s="202">
        <f>D332</f>
        <v>36.8474</v>
      </c>
      <c r="E329" s="202">
        <f t="shared" ref="E329:I329" si="2">E332</f>
        <v>18.730240000000002</v>
      </c>
      <c r="F329" s="202">
        <f t="shared" si="2"/>
        <v>20.709130000000002</v>
      </c>
      <c r="G329" s="202">
        <f t="shared" si="2"/>
        <v>20.709299999999999</v>
      </c>
      <c r="H329" s="202">
        <f t="shared" si="2"/>
        <v>76.286770000000004</v>
      </c>
      <c r="I329" s="202">
        <f t="shared" si="2"/>
        <v>76.286940000000001</v>
      </c>
    </row>
    <row r="330" spans="1:11">
      <c r="A330" s="181" t="s">
        <v>22</v>
      </c>
      <c r="B330" s="186" t="s">
        <v>870</v>
      </c>
      <c r="C330" s="183" t="s">
        <v>696</v>
      </c>
      <c r="D330" s="178"/>
      <c r="E330" s="178"/>
      <c r="F330" s="178"/>
      <c r="G330" s="178"/>
      <c r="H330" s="178"/>
      <c r="I330" s="177"/>
    </row>
    <row r="331" spans="1:11">
      <c r="A331" s="181" t="s">
        <v>438</v>
      </c>
      <c r="B331" s="203" t="s">
        <v>474</v>
      </c>
      <c r="C331" s="183" t="s">
        <v>696</v>
      </c>
      <c r="D331" s="204"/>
      <c r="E331" s="204"/>
      <c r="F331" s="204"/>
      <c r="G331" s="204"/>
      <c r="H331" s="204"/>
      <c r="I331" s="205"/>
    </row>
    <row r="332" spans="1:11">
      <c r="A332" s="181" t="s">
        <v>443</v>
      </c>
      <c r="B332" s="203" t="s">
        <v>258</v>
      </c>
      <c r="C332" s="183" t="s">
        <v>696</v>
      </c>
      <c r="D332" s="206">
        <f>43.479932/1.18</f>
        <v>36.8474</v>
      </c>
      <c r="E332" s="206">
        <f>22.1016832/1.18</f>
        <v>18.730240000000002</v>
      </c>
      <c r="F332" s="206">
        <f>24.850956/1.2</f>
        <v>20.709130000000002</v>
      </c>
      <c r="G332" s="206">
        <f>20.7093</f>
        <v>20.709299999999999</v>
      </c>
      <c r="H332" s="206">
        <f>D332+E332+F332</f>
        <v>76.286770000000004</v>
      </c>
      <c r="I332" s="207">
        <f>D332+E332+G332</f>
        <v>76.286940000000001</v>
      </c>
    </row>
    <row r="333" spans="1:11">
      <c r="A333" s="181" t="s">
        <v>445</v>
      </c>
      <c r="B333" s="203" t="s">
        <v>267</v>
      </c>
      <c r="C333" s="183" t="s">
        <v>696</v>
      </c>
      <c r="D333" s="178"/>
      <c r="E333" s="178"/>
      <c r="F333" s="178"/>
      <c r="G333" s="178"/>
      <c r="H333" s="178"/>
      <c r="I333" s="177"/>
    </row>
    <row r="334" spans="1:11">
      <c r="A334" s="181" t="s">
        <v>447</v>
      </c>
      <c r="B334" s="203" t="s">
        <v>703</v>
      </c>
      <c r="C334" s="183" t="s">
        <v>696</v>
      </c>
      <c r="D334" s="178"/>
      <c r="E334" s="178"/>
      <c r="F334" s="178"/>
      <c r="G334" s="178"/>
      <c r="H334" s="178"/>
      <c r="I334" s="177"/>
    </row>
    <row r="335" spans="1:11">
      <c r="A335" s="181" t="s">
        <v>449</v>
      </c>
      <c r="B335" s="203" t="s">
        <v>704</v>
      </c>
      <c r="C335" s="183" t="s">
        <v>696</v>
      </c>
      <c r="D335" s="178"/>
      <c r="E335" s="178"/>
      <c r="F335" s="178"/>
      <c r="G335" s="178"/>
      <c r="H335" s="178"/>
      <c r="I335" s="177"/>
    </row>
    <row r="336" spans="1:11">
      <c r="A336" s="181" t="s">
        <v>458</v>
      </c>
      <c r="B336" s="203" t="s">
        <v>705</v>
      </c>
      <c r="C336" s="183" t="s">
        <v>696</v>
      </c>
      <c r="D336" s="178"/>
      <c r="E336" s="178"/>
      <c r="F336" s="178"/>
      <c r="G336" s="178"/>
      <c r="H336" s="178"/>
      <c r="I336" s="177"/>
    </row>
    <row r="337" spans="1:9" ht="28.5" customHeight="1">
      <c r="A337" s="181" t="s">
        <v>460</v>
      </c>
      <c r="B337" s="203" t="s">
        <v>706</v>
      </c>
      <c r="C337" s="183" t="s">
        <v>696</v>
      </c>
      <c r="D337" s="178"/>
      <c r="E337" s="178"/>
      <c r="F337" s="178"/>
      <c r="G337" s="178"/>
      <c r="H337" s="178"/>
      <c r="I337" s="177"/>
    </row>
    <row r="338" spans="1:9" ht="18" customHeight="1">
      <c r="A338" s="181" t="s">
        <v>871</v>
      </c>
      <c r="B338" s="208" t="s">
        <v>707</v>
      </c>
      <c r="C338" s="183" t="s">
        <v>696</v>
      </c>
      <c r="D338" s="204"/>
      <c r="E338" s="204"/>
      <c r="F338" s="204"/>
      <c r="G338" s="204"/>
      <c r="H338" s="178"/>
      <c r="I338" s="177"/>
    </row>
    <row r="339" spans="1:9" ht="18" customHeight="1">
      <c r="A339" s="181" t="s">
        <v>872</v>
      </c>
      <c r="B339" s="208" t="s">
        <v>45</v>
      </c>
      <c r="C339" s="183" t="s">
        <v>696</v>
      </c>
      <c r="D339" s="204"/>
      <c r="E339" s="204"/>
      <c r="F339" s="204"/>
      <c r="G339" s="204"/>
      <c r="H339" s="178"/>
      <c r="I339" s="177"/>
    </row>
    <row r="340" spans="1:9" ht="31.5">
      <c r="A340" s="181" t="s">
        <v>24</v>
      </c>
      <c r="B340" s="186" t="s">
        <v>873</v>
      </c>
      <c r="C340" s="183" t="s">
        <v>696</v>
      </c>
      <c r="D340" s="204"/>
      <c r="E340" s="204"/>
      <c r="F340" s="204"/>
      <c r="G340" s="204"/>
      <c r="H340" s="178"/>
      <c r="I340" s="177"/>
    </row>
    <row r="341" spans="1:9">
      <c r="A341" s="181" t="s">
        <v>26</v>
      </c>
      <c r="B341" s="186" t="s">
        <v>874</v>
      </c>
      <c r="C341" s="183" t="s">
        <v>696</v>
      </c>
      <c r="D341" s="178"/>
      <c r="E341" s="178"/>
      <c r="F341" s="178"/>
      <c r="G341" s="178"/>
      <c r="H341" s="178"/>
      <c r="I341" s="177"/>
    </row>
    <row r="342" spans="1:9">
      <c r="A342" s="181" t="s">
        <v>875</v>
      </c>
      <c r="B342" s="203" t="s">
        <v>876</v>
      </c>
      <c r="C342" s="183" t="s">
        <v>696</v>
      </c>
      <c r="D342" s="204"/>
      <c r="E342" s="204"/>
      <c r="F342" s="204"/>
      <c r="G342" s="204"/>
      <c r="H342" s="178"/>
      <c r="I342" s="177"/>
    </row>
    <row r="343" spans="1:9">
      <c r="A343" s="181" t="s">
        <v>877</v>
      </c>
      <c r="B343" s="209" t="s">
        <v>454</v>
      </c>
      <c r="C343" s="183" t="s">
        <v>696</v>
      </c>
      <c r="D343" s="204"/>
      <c r="E343" s="204"/>
      <c r="F343" s="204"/>
      <c r="G343" s="204"/>
      <c r="H343" s="178"/>
      <c r="I343" s="177"/>
    </row>
    <row r="344" spans="1:9">
      <c r="A344" s="181" t="s">
        <v>878</v>
      </c>
      <c r="B344" s="203" t="s">
        <v>456</v>
      </c>
      <c r="C344" s="183" t="s">
        <v>696</v>
      </c>
      <c r="D344" s="204"/>
      <c r="E344" s="204"/>
      <c r="F344" s="204"/>
      <c r="G344" s="204"/>
      <c r="H344" s="178"/>
      <c r="I344" s="177"/>
    </row>
    <row r="345" spans="1:9">
      <c r="A345" s="181" t="s">
        <v>879</v>
      </c>
      <c r="B345" s="209" t="s">
        <v>454</v>
      </c>
      <c r="C345" s="183" t="s">
        <v>696</v>
      </c>
      <c r="D345" s="204"/>
      <c r="E345" s="204"/>
      <c r="F345" s="204"/>
      <c r="G345" s="204"/>
      <c r="H345" s="178"/>
      <c r="I345" s="177"/>
    </row>
    <row r="346" spans="1:9">
      <c r="A346" s="181" t="s">
        <v>880</v>
      </c>
      <c r="B346" s="186" t="s">
        <v>881</v>
      </c>
      <c r="C346" s="183" t="s">
        <v>696</v>
      </c>
      <c r="D346" s="204"/>
      <c r="E346" s="204"/>
      <c r="F346" s="204"/>
      <c r="G346" s="204"/>
      <c r="H346" s="178"/>
      <c r="I346" s="177"/>
    </row>
    <row r="347" spans="1:9">
      <c r="A347" s="181" t="s">
        <v>28</v>
      </c>
      <c r="B347" s="186" t="s">
        <v>882</v>
      </c>
      <c r="C347" s="183" t="s">
        <v>696</v>
      </c>
      <c r="D347" s="206">
        <f>D348</f>
        <v>10.07028</v>
      </c>
      <c r="E347" s="206">
        <f t="shared" ref="E347:I347" si="3">E348</f>
        <v>31.476980000000001</v>
      </c>
      <c r="F347" s="206">
        <f t="shared" si="3"/>
        <v>36.921010000000003</v>
      </c>
      <c r="G347" s="206">
        <f t="shared" si="3"/>
        <v>16.48414</v>
      </c>
      <c r="H347" s="206">
        <f>H348</f>
        <v>78.468270000000004</v>
      </c>
      <c r="I347" s="206">
        <f t="shared" si="3"/>
        <v>58.031400000000005</v>
      </c>
    </row>
    <row r="348" spans="1:9">
      <c r="A348" s="181" t="s">
        <v>471</v>
      </c>
      <c r="B348" s="186" t="s">
        <v>883</v>
      </c>
      <c r="C348" s="183" t="s">
        <v>696</v>
      </c>
      <c r="D348" s="206">
        <f>D350</f>
        <v>10.07028</v>
      </c>
      <c r="E348" s="206">
        <f t="shared" ref="E348:G348" si="4">E350</f>
        <v>31.476980000000001</v>
      </c>
      <c r="F348" s="206">
        <f t="shared" si="4"/>
        <v>36.921010000000003</v>
      </c>
      <c r="G348" s="206">
        <f t="shared" si="4"/>
        <v>16.48414</v>
      </c>
      <c r="H348" s="206">
        <f>H350</f>
        <v>78.468270000000004</v>
      </c>
      <c r="I348" s="206">
        <f>I350</f>
        <v>58.031400000000005</v>
      </c>
    </row>
    <row r="349" spans="1:9">
      <c r="A349" s="181" t="s">
        <v>473</v>
      </c>
      <c r="B349" s="203" t="s">
        <v>474</v>
      </c>
      <c r="C349" s="183" t="s">
        <v>696</v>
      </c>
      <c r="D349" s="204"/>
      <c r="E349" s="204"/>
      <c r="F349" s="204"/>
      <c r="G349" s="204"/>
      <c r="H349" s="178"/>
      <c r="I349" s="177"/>
    </row>
    <row r="350" spans="1:9">
      <c r="A350" s="181" t="s">
        <v>478</v>
      </c>
      <c r="B350" s="203" t="s">
        <v>258</v>
      </c>
      <c r="C350" s="183" t="s">
        <v>696</v>
      </c>
      <c r="D350" s="206">
        <f>11.8829304/1.18</f>
        <v>10.07028</v>
      </c>
      <c r="E350" s="206">
        <f>37.1428364/1.18</f>
        <v>31.476980000000001</v>
      </c>
      <c r="F350" s="206">
        <f>44.305212/1.2</f>
        <v>36.921010000000003</v>
      </c>
      <c r="G350" s="206">
        <f>16.48414</f>
        <v>16.48414</v>
      </c>
      <c r="H350" s="206">
        <f t="shared" ref="H350" si="5">D350+E350+F350</f>
        <v>78.468270000000004</v>
      </c>
      <c r="I350" s="207">
        <f>D350+E350+G350</f>
        <v>58.031400000000005</v>
      </c>
    </row>
    <row r="351" spans="1:9">
      <c r="A351" s="181" t="s">
        <v>479</v>
      </c>
      <c r="B351" s="203" t="s">
        <v>267</v>
      </c>
      <c r="C351" s="183" t="s">
        <v>696</v>
      </c>
      <c r="D351" s="202"/>
      <c r="E351" s="206"/>
      <c r="F351" s="206"/>
      <c r="G351" s="206"/>
      <c r="H351" s="202"/>
      <c r="I351" s="210"/>
    </row>
    <row r="352" spans="1:9">
      <c r="A352" s="181" t="s">
        <v>480</v>
      </c>
      <c r="B352" s="203" t="s">
        <v>703</v>
      </c>
      <c r="C352" s="183" t="s">
        <v>696</v>
      </c>
      <c r="D352" s="211"/>
      <c r="E352" s="212"/>
      <c r="F352" s="212"/>
      <c r="G352" s="212"/>
      <c r="H352" s="202"/>
      <c r="I352" s="210"/>
    </row>
    <row r="353" spans="1:9">
      <c r="A353" s="181" t="s">
        <v>481</v>
      </c>
      <c r="B353" s="203" t="s">
        <v>704</v>
      </c>
      <c r="C353" s="183" t="s">
        <v>696</v>
      </c>
      <c r="D353" s="206"/>
      <c r="E353" s="206"/>
      <c r="F353" s="206"/>
      <c r="G353" s="206"/>
      <c r="H353" s="206"/>
      <c r="I353" s="207"/>
    </row>
    <row r="354" spans="1:9">
      <c r="A354" s="181" t="s">
        <v>482</v>
      </c>
      <c r="B354" s="203" t="s">
        <v>705</v>
      </c>
      <c r="C354" s="183" t="s">
        <v>696</v>
      </c>
      <c r="D354" s="211"/>
      <c r="E354" s="212"/>
      <c r="F354" s="212"/>
      <c r="G354" s="212"/>
      <c r="H354" s="202"/>
      <c r="I354" s="210"/>
    </row>
    <row r="355" spans="1:9" ht="31.5">
      <c r="A355" s="181" t="s">
        <v>483</v>
      </c>
      <c r="B355" s="203" t="s">
        <v>706</v>
      </c>
      <c r="C355" s="183" t="s">
        <v>696</v>
      </c>
      <c r="D355" s="211"/>
      <c r="E355" s="212"/>
      <c r="F355" s="212"/>
      <c r="G355" s="212"/>
      <c r="H355" s="202"/>
      <c r="I355" s="210"/>
    </row>
    <row r="356" spans="1:9">
      <c r="A356" s="181" t="s">
        <v>484</v>
      </c>
      <c r="B356" s="208" t="s">
        <v>707</v>
      </c>
      <c r="C356" s="183" t="s">
        <v>696</v>
      </c>
      <c r="D356" s="211"/>
      <c r="E356" s="212"/>
      <c r="F356" s="212"/>
      <c r="G356" s="212"/>
      <c r="H356" s="202"/>
      <c r="I356" s="210"/>
    </row>
    <row r="357" spans="1:9">
      <c r="A357" s="181" t="s">
        <v>485</v>
      </c>
      <c r="B357" s="208" t="s">
        <v>45</v>
      </c>
      <c r="C357" s="183" t="s">
        <v>696</v>
      </c>
      <c r="D357" s="211"/>
      <c r="E357" s="212"/>
      <c r="F357" s="212"/>
      <c r="G357" s="212"/>
      <c r="H357" s="202"/>
      <c r="I357" s="210"/>
    </row>
    <row r="358" spans="1:9">
      <c r="A358" s="181" t="s">
        <v>486</v>
      </c>
      <c r="B358" s="186" t="s">
        <v>884</v>
      </c>
      <c r="C358" s="183" t="s">
        <v>696</v>
      </c>
      <c r="D358" s="211"/>
      <c r="E358" s="212"/>
      <c r="F358" s="212"/>
      <c r="G358" s="212"/>
      <c r="H358" s="202"/>
      <c r="I358" s="210"/>
    </row>
    <row r="359" spans="1:9">
      <c r="A359" s="181" t="s">
        <v>488</v>
      </c>
      <c r="B359" s="186" t="s">
        <v>489</v>
      </c>
      <c r="C359" s="183" t="s">
        <v>696</v>
      </c>
      <c r="D359" s="211"/>
      <c r="E359" s="212"/>
      <c r="F359" s="212"/>
      <c r="G359" s="212"/>
      <c r="H359" s="202"/>
      <c r="I359" s="210"/>
    </row>
    <row r="360" spans="1:9">
      <c r="A360" s="181" t="s">
        <v>490</v>
      </c>
      <c r="B360" s="203" t="s">
        <v>474</v>
      </c>
      <c r="C360" s="183" t="s">
        <v>696</v>
      </c>
      <c r="D360" s="211"/>
      <c r="E360" s="212"/>
      <c r="F360" s="212"/>
      <c r="G360" s="212"/>
      <c r="H360" s="202"/>
      <c r="I360" s="210"/>
    </row>
    <row r="361" spans="1:9">
      <c r="A361" s="181" t="s">
        <v>493</v>
      </c>
      <c r="B361" s="203" t="s">
        <v>258</v>
      </c>
      <c r="C361" s="183" t="s">
        <v>696</v>
      </c>
      <c r="D361" s="211"/>
      <c r="E361" s="212"/>
      <c r="F361" s="212"/>
      <c r="G361" s="212"/>
      <c r="H361" s="202"/>
      <c r="I361" s="210"/>
    </row>
    <row r="362" spans="1:9">
      <c r="A362" s="181" t="s">
        <v>494</v>
      </c>
      <c r="B362" s="203" t="s">
        <v>267</v>
      </c>
      <c r="C362" s="183" t="s">
        <v>696</v>
      </c>
      <c r="D362" s="211"/>
      <c r="E362" s="212"/>
      <c r="F362" s="212"/>
      <c r="G362" s="212"/>
      <c r="H362" s="202"/>
      <c r="I362" s="210"/>
    </row>
    <row r="363" spans="1:9">
      <c r="A363" s="181" t="s">
        <v>495</v>
      </c>
      <c r="B363" s="203" t="s">
        <v>703</v>
      </c>
      <c r="C363" s="183" t="s">
        <v>696</v>
      </c>
      <c r="D363" s="211"/>
      <c r="E363" s="212"/>
      <c r="F363" s="212"/>
      <c r="G363" s="212"/>
      <c r="H363" s="202"/>
      <c r="I363" s="210"/>
    </row>
    <row r="364" spans="1:9">
      <c r="A364" s="181" t="s">
        <v>496</v>
      </c>
      <c r="B364" s="203" t="s">
        <v>704</v>
      </c>
      <c r="C364" s="183" t="s">
        <v>696</v>
      </c>
      <c r="D364" s="211"/>
      <c r="E364" s="212"/>
      <c r="F364" s="212"/>
      <c r="G364" s="212"/>
      <c r="H364" s="202"/>
      <c r="I364" s="210"/>
    </row>
    <row r="365" spans="1:9">
      <c r="A365" s="181" t="s">
        <v>497</v>
      </c>
      <c r="B365" s="203" t="s">
        <v>705</v>
      </c>
      <c r="C365" s="183" t="s">
        <v>696</v>
      </c>
      <c r="D365" s="211"/>
      <c r="E365" s="212"/>
      <c r="F365" s="212"/>
      <c r="G365" s="212"/>
      <c r="H365" s="202"/>
      <c r="I365" s="210"/>
    </row>
    <row r="366" spans="1:9" ht="31.5">
      <c r="A366" s="181" t="s">
        <v>498</v>
      </c>
      <c r="B366" s="203" t="s">
        <v>706</v>
      </c>
      <c r="C366" s="183" t="s">
        <v>696</v>
      </c>
      <c r="D366" s="211"/>
      <c r="E366" s="212"/>
      <c r="F366" s="212"/>
      <c r="G366" s="212"/>
      <c r="H366" s="202"/>
      <c r="I366" s="210"/>
    </row>
    <row r="367" spans="1:9">
      <c r="A367" s="181" t="s">
        <v>499</v>
      </c>
      <c r="B367" s="208" t="s">
        <v>707</v>
      </c>
      <c r="C367" s="183" t="s">
        <v>696</v>
      </c>
      <c r="D367" s="211"/>
      <c r="E367" s="212"/>
      <c r="F367" s="212"/>
      <c r="G367" s="212"/>
      <c r="H367" s="202"/>
      <c r="I367" s="210"/>
    </row>
    <row r="368" spans="1:9">
      <c r="A368" s="181" t="s">
        <v>500</v>
      </c>
      <c r="B368" s="208" t="s">
        <v>45</v>
      </c>
      <c r="C368" s="183" t="s">
        <v>696</v>
      </c>
      <c r="D368" s="211"/>
      <c r="E368" s="212"/>
      <c r="F368" s="212"/>
      <c r="G368" s="212"/>
      <c r="H368" s="202"/>
      <c r="I368" s="210"/>
    </row>
    <row r="369" spans="1:11">
      <c r="A369" s="181" t="s">
        <v>30</v>
      </c>
      <c r="B369" s="182" t="s">
        <v>885</v>
      </c>
      <c r="C369" s="183" t="s">
        <v>696</v>
      </c>
      <c r="D369" s="202"/>
      <c r="E369" s="206"/>
      <c r="F369" s="206"/>
      <c r="G369" s="206"/>
      <c r="H369" s="202"/>
      <c r="I369" s="210"/>
    </row>
    <row r="370" spans="1:11">
      <c r="A370" s="181" t="s">
        <v>32</v>
      </c>
      <c r="B370" s="182" t="s">
        <v>886</v>
      </c>
      <c r="C370" s="183" t="s">
        <v>696</v>
      </c>
      <c r="D370" s="202"/>
      <c r="E370" s="206"/>
      <c r="F370" s="206"/>
      <c r="G370" s="212"/>
      <c r="H370" s="202"/>
      <c r="I370" s="210"/>
    </row>
    <row r="371" spans="1:11" ht="18.75">
      <c r="A371" s="181" t="s">
        <v>503</v>
      </c>
      <c r="B371" s="186" t="s">
        <v>887</v>
      </c>
      <c r="C371" s="183" t="s">
        <v>696</v>
      </c>
      <c r="D371" s="211"/>
      <c r="E371" s="212"/>
      <c r="F371" s="212"/>
      <c r="G371" s="212"/>
      <c r="H371" s="202"/>
      <c r="I371" s="210"/>
      <c r="J371" s="213"/>
      <c r="K371" s="214"/>
    </row>
    <row r="372" spans="1:11">
      <c r="A372" s="181" t="s">
        <v>505</v>
      </c>
      <c r="B372" s="186" t="s">
        <v>506</v>
      </c>
      <c r="C372" s="183" t="s">
        <v>696</v>
      </c>
      <c r="D372" s="211"/>
      <c r="E372" s="212"/>
      <c r="F372" s="212"/>
      <c r="G372" s="212"/>
      <c r="H372" s="202"/>
      <c r="I372" s="210"/>
      <c r="J372" s="215"/>
    </row>
    <row r="373" spans="1:11">
      <c r="A373" s="198" t="s">
        <v>48</v>
      </c>
      <c r="B373" s="199" t="s">
        <v>507</v>
      </c>
      <c r="C373" s="200" t="s">
        <v>696</v>
      </c>
      <c r="D373" s="197"/>
      <c r="E373" s="216"/>
      <c r="F373" s="216"/>
      <c r="G373" s="216"/>
      <c r="H373" s="197"/>
      <c r="I373" s="217"/>
    </row>
    <row r="374" spans="1:11">
      <c r="A374" s="181" t="s">
        <v>50</v>
      </c>
      <c r="B374" s="182" t="s">
        <v>508</v>
      </c>
      <c r="C374" s="183" t="s">
        <v>696</v>
      </c>
      <c r="D374" s="211"/>
      <c r="E374" s="212"/>
      <c r="F374" s="212"/>
      <c r="G374" s="212"/>
      <c r="H374" s="202"/>
      <c r="I374" s="210"/>
    </row>
    <row r="375" spans="1:11">
      <c r="A375" s="181" t="s">
        <v>54</v>
      </c>
      <c r="B375" s="182" t="s">
        <v>509</v>
      </c>
      <c r="C375" s="183" t="s">
        <v>696</v>
      </c>
      <c r="D375" s="211"/>
      <c r="E375" s="212"/>
      <c r="F375" s="212"/>
      <c r="G375" s="212"/>
      <c r="H375" s="202"/>
      <c r="I375" s="210"/>
    </row>
    <row r="376" spans="1:11">
      <c r="A376" s="181" t="s">
        <v>55</v>
      </c>
      <c r="B376" s="182" t="s">
        <v>888</v>
      </c>
      <c r="C376" s="183" t="s">
        <v>696</v>
      </c>
      <c r="D376" s="211"/>
      <c r="E376" s="212"/>
      <c r="F376" s="212"/>
      <c r="G376" s="212"/>
      <c r="H376" s="202"/>
      <c r="I376" s="210"/>
    </row>
    <row r="377" spans="1:11">
      <c r="A377" s="181" t="s">
        <v>56</v>
      </c>
      <c r="B377" s="182" t="s">
        <v>511</v>
      </c>
      <c r="C377" s="183" t="s">
        <v>696</v>
      </c>
      <c r="D377" s="211"/>
      <c r="E377" s="212"/>
      <c r="F377" s="212"/>
      <c r="G377" s="212"/>
      <c r="H377" s="202"/>
      <c r="I377" s="210"/>
    </row>
    <row r="378" spans="1:11">
      <c r="A378" s="181" t="s">
        <v>57</v>
      </c>
      <c r="B378" s="182" t="s">
        <v>512</v>
      </c>
      <c r="C378" s="183" t="s">
        <v>696</v>
      </c>
      <c r="D378" s="202"/>
      <c r="E378" s="206"/>
      <c r="F378" s="206"/>
      <c r="G378" s="206"/>
      <c r="H378" s="202"/>
      <c r="I378" s="210"/>
    </row>
    <row r="379" spans="1:11">
      <c r="A379" s="181" t="s">
        <v>97</v>
      </c>
      <c r="B379" s="186" t="s">
        <v>513</v>
      </c>
      <c r="C379" s="183" t="s">
        <v>696</v>
      </c>
      <c r="D379" s="211"/>
      <c r="E379" s="212"/>
      <c r="F379" s="212"/>
      <c r="G379" s="212"/>
      <c r="H379" s="202"/>
      <c r="I379" s="210"/>
    </row>
    <row r="380" spans="1:11" ht="31.5">
      <c r="A380" s="181" t="s">
        <v>514</v>
      </c>
      <c r="B380" s="203" t="s">
        <v>889</v>
      </c>
      <c r="C380" s="183" t="s">
        <v>696</v>
      </c>
      <c r="D380" s="211"/>
      <c r="E380" s="212"/>
      <c r="F380" s="212"/>
      <c r="G380" s="212"/>
      <c r="H380" s="202"/>
      <c r="I380" s="210"/>
    </row>
    <row r="381" spans="1:11">
      <c r="A381" s="181" t="s">
        <v>99</v>
      </c>
      <c r="B381" s="186" t="s">
        <v>516</v>
      </c>
      <c r="C381" s="183" t="s">
        <v>696</v>
      </c>
      <c r="D381" s="211"/>
      <c r="E381" s="212"/>
      <c r="F381" s="212"/>
      <c r="G381" s="212"/>
      <c r="H381" s="202"/>
      <c r="I381" s="210"/>
    </row>
    <row r="382" spans="1:11" ht="31.5">
      <c r="A382" s="181" t="s">
        <v>517</v>
      </c>
      <c r="B382" s="203" t="s">
        <v>518</v>
      </c>
      <c r="C382" s="183" t="s">
        <v>696</v>
      </c>
      <c r="D382" s="211"/>
      <c r="E382" s="212"/>
      <c r="F382" s="212"/>
      <c r="G382" s="212"/>
      <c r="H382" s="202"/>
      <c r="I382" s="210"/>
    </row>
    <row r="383" spans="1:11">
      <c r="A383" s="181" t="s">
        <v>58</v>
      </c>
      <c r="B383" s="182" t="s">
        <v>519</v>
      </c>
      <c r="C383" s="183" t="s">
        <v>696</v>
      </c>
      <c r="D383" s="202"/>
      <c r="E383" s="212"/>
      <c r="F383" s="206"/>
      <c r="G383" s="206"/>
      <c r="H383" s="202"/>
      <c r="I383" s="210"/>
    </row>
    <row r="384" spans="1:11" ht="16.5" thickBot="1">
      <c r="A384" s="218" t="s">
        <v>59</v>
      </c>
      <c r="B384" s="219" t="s">
        <v>520</v>
      </c>
      <c r="C384" s="220" t="s">
        <v>696</v>
      </c>
      <c r="D384" s="221"/>
      <c r="E384" s="222"/>
      <c r="F384" s="222"/>
      <c r="G384" s="222"/>
      <c r="H384" s="223"/>
      <c r="I384" s="224"/>
    </row>
  </sheetData>
  <mergeCells count="20">
    <mergeCell ref="A19:A20"/>
    <mergeCell ref="B19:B20"/>
    <mergeCell ref="C19:C20"/>
    <mergeCell ref="F19:G19"/>
    <mergeCell ref="H19:I19"/>
    <mergeCell ref="A6:I7"/>
    <mergeCell ref="A12:B12"/>
    <mergeCell ref="A14:B14"/>
    <mergeCell ref="A15:B15"/>
    <mergeCell ref="A18:I18"/>
    <mergeCell ref="A327:B327"/>
    <mergeCell ref="A22:I22"/>
    <mergeCell ref="A136:I136"/>
    <mergeCell ref="A276:I276"/>
    <mergeCell ref="A322:I323"/>
    <mergeCell ref="A324:A325"/>
    <mergeCell ref="B324:B325"/>
    <mergeCell ref="C324:C325"/>
    <mergeCell ref="F324:G324"/>
    <mergeCell ref="H324:I324"/>
  </mergeCells>
  <pageMargins left="0.31496062992125984" right="0.31496062992125984" top="0.35433070866141736" bottom="0.35433070866141736" header="0.31496062992125984" footer="0.31496062992125984"/>
  <pageSetup paperSize="8" scale="81" fitToHeight="0" orientation="portrait" r:id="rId1"/>
  <rowBreaks count="3" manualBreakCount="3">
    <brk id="135" max="16383" man="1"/>
    <brk id="275" max="16383" man="1"/>
    <brk id="384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R608"/>
  <sheetViews>
    <sheetView view="pageBreakPreview" zoomScaleNormal="100" zoomScaleSheetLayoutView="100" workbookViewId="0">
      <selection activeCell="A6" sqref="A6:N16"/>
    </sheetView>
  </sheetViews>
  <sheetFormatPr defaultRowHeight="15.75"/>
  <cols>
    <col min="1" max="1" width="7.7109375" style="1" customWidth="1"/>
    <col min="2" max="2" width="9.140625" style="1" customWidth="1"/>
    <col min="3" max="3" width="9.85546875" style="1" customWidth="1"/>
    <col min="4" max="5" width="9.140625" style="1" customWidth="1"/>
    <col min="6" max="6" width="11.7109375" style="1" customWidth="1"/>
    <col min="7" max="8" width="9.140625" style="1" customWidth="1"/>
    <col min="9" max="9" width="10.42578125" style="1" customWidth="1"/>
    <col min="10" max="10" width="9.42578125" style="71" customWidth="1"/>
    <col min="11" max="13" width="9.42578125" style="1" customWidth="1"/>
    <col min="14" max="14" width="15.28515625" style="1" customWidth="1"/>
    <col min="15" max="16384" width="9.140625" style="1"/>
  </cols>
  <sheetData>
    <row r="1" spans="1:14" s="3" customFormat="1" ht="12">
      <c r="J1" s="70"/>
      <c r="N1" s="4" t="s">
        <v>537</v>
      </c>
    </row>
    <row r="2" spans="1:14" s="3" customFormat="1" ht="24" customHeight="1">
      <c r="J2" s="70"/>
      <c r="L2" s="5"/>
      <c r="M2" s="347" t="s">
        <v>2</v>
      </c>
      <c r="N2" s="347"/>
    </row>
    <row r="3" spans="1:14" ht="14.25" customHeight="1"/>
    <row r="4" spans="1:14">
      <c r="A4" s="348" t="s">
        <v>538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</row>
    <row r="5" spans="1:14" ht="14.25" customHeight="1"/>
    <row r="6" spans="1:14" s="8" customFormat="1" ht="15" customHeight="1">
      <c r="A6" s="8" t="s">
        <v>11</v>
      </c>
      <c r="D6" s="379" t="s">
        <v>690</v>
      </c>
      <c r="E6" s="379"/>
      <c r="F6" s="379"/>
      <c r="G6" s="379"/>
      <c r="H6" s="379"/>
      <c r="I6" s="379"/>
      <c r="J6" s="379"/>
      <c r="K6" s="379"/>
      <c r="L6" s="379"/>
    </row>
    <row r="7" spans="1:14" s="2" customFormat="1" ht="11.25">
      <c r="D7" s="349" t="s">
        <v>3</v>
      </c>
      <c r="E7" s="349"/>
      <c r="F7" s="349"/>
      <c r="G7" s="349"/>
      <c r="J7" s="72"/>
    </row>
    <row r="8" spans="1:14" ht="3.95" customHeight="1"/>
    <row r="9" spans="1:14" s="8" customFormat="1" ht="15">
      <c r="D9" s="9" t="s">
        <v>12</v>
      </c>
      <c r="E9" s="350" t="s">
        <v>691</v>
      </c>
      <c r="F9" s="350"/>
      <c r="G9" s="350"/>
      <c r="H9" s="350"/>
      <c r="J9" s="73"/>
    </row>
    <row r="10" spans="1:14" ht="3.95" customHeight="1"/>
    <row r="11" spans="1:14" s="8" customFormat="1" ht="15">
      <c r="G11" s="9" t="s">
        <v>13</v>
      </c>
      <c r="H11" s="10" t="s">
        <v>692</v>
      </c>
      <c r="I11" s="8" t="s">
        <v>4</v>
      </c>
      <c r="J11" s="73"/>
    </row>
    <row r="12" spans="1:14" ht="14.25" customHeight="1"/>
    <row r="13" spans="1:14" s="8" customFormat="1" ht="15" customHeight="1">
      <c r="A13" s="8" t="s">
        <v>14</v>
      </c>
      <c r="H13" s="11"/>
      <c r="I13" s="309" t="s">
        <v>694</v>
      </c>
      <c r="J13" s="309"/>
      <c r="K13" s="309"/>
      <c r="L13" s="309"/>
      <c r="M13" s="309"/>
      <c r="N13" s="309"/>
    </row>
    <row r="14" spans="1:14" s="2" customFormat="1" ht="11.25">
      <c r="A14" s="7" t="s">
        <v>5</v>
      </c>
      <c r="I14" s="309"/>
      <c r="J14" s="309"/>
      <c r="K14" s="309"/>
      <c r="L14" s="309"/>
      <c r="M14" s="309"/>
      <c r="N14" s="309"/>
    </row>
    <row r="15" spans="1:14" ht="14.25" customHeight="1"/>
    <row r="16" spans="1:14" s="8" customFormat="1" thickBot="1">
      <c r="A16" s="367" t="s">
        <v>15</v>
      </c>
      <c r="B16" s="367"/>
      <c r="C16" s="367"/>
      <c r="D16" s="367"/>
      <c r="E16" s="367"/>
      <c r="F16" s="367"/>
      <c r="G16" s="367"/>
      <c r="H16" s="367"/>
      <c r="I16" s="367"/>
      <c r="J16" s="367"/>
      <c r="K16" s="367"/>
      <c r="L16" s="367"/>
      <c r="M16" s="367"/>
      <c r="N16" s="367"/>
    </row>
    <row r="17" spans="1:14" s="3" customFormat="1" ht="42" customHeight="1">
      <c r="A17" s="368" t="s">
        <v>6</v>
      </c>
      <c r="B17" s="370" t="s">
        <v>7</v>
      </c>
      <c r="C17" s="371"/>
      <c r="D17" s="371"/>
      <c r="E17" s="371"/>
      <c r="F17" s="371"/>
      <c r="G17" s="371"/>
      <c r="H17" s="372"/>
      <c r="I17" s="376" t="s">
        <v>8</v>
      </c>
      <c r="J17" s="377" t="s">
        <v>693</v>
      </c>
      <c r="K17" s="378"/>
      <c r="L17" s="360" t="s">
        <v>539</v>
      </c>
      <c r="M17" s="361"/>
      <c r="N17" s="362" t="s">
        <v>540</v>
      </c>
    </row>
    <row r="18" spans="1:14" s="3" customFormat="1" ht="36">
      <c r="A18" s="369"/>
      <c r="B18" s="373"/>
      <c r="C18" s="374"/>
      <c r="D18" s="374"/>
      <c r="E18" s="374"/>
      <c r="F18" s="374"/>
      <c r="G18" s="374"/>
      <c r="H18" s="375"/>
      <c r="I18" s="363"/>
      <c r="J18" s="74" t="s">
        <v>0</v>
      </c>
      <c r="K18" s="33" t="s">
        <v>695</v>
      </c>
      <c r="L18" s="33" t="s">
        <v>9</v>
      </c>
      <c r="M18" s="33" t="s">
        <v>10</v>
      </c>
      <c r="N18" s="363"/>
    </row>
    <row r="19" spans="1:14" s="2" customFormat="1" ht="12.75" thickBot="1">
      <c r="A19" s="34">
        <v>1</v>
      </c>
      <c r="B19" s="364">
        <v>2</v>
      </c>
      <c r="C19" s="365"/>
      <c r="D19" s="365"/>
      <c r="E19" s="365"/>
      <c r="F19" s="365"/>
      <c r="G19" s="365"/>
      <c r="H19" s="366"/>
      <c r="I19" s="35">
        <v>3</v>
      </c>
      <c r="J19" s="75">
        <v>4</v>
      </c>
      <c r="K19" s="34">
        <v>5</v>
      </c>
      <c r="L19" s="34">
        <v>6</v>
      </c>
      <c r="M19" s="34">
        <v>7</v>
      </c>
      <c r="N19" s="34">
        <v>8</v>
      </c>
    </row>
    <row r="20" spans="1:14" ht="16.5" thickBot="1">
      <c r="A20" s="351" t="s">
        <v>16</v>
      </c>
      <c r="B20" s="352"/>
      <c r="C20" s="352"/>
      <c r="D20" s="352"/>
      <c r="E20" s="352"/>
      <c r="F20" s="352"/>
      <c r="G20" s="352"/>
      <c r="H20" s="352"/>
      <c r="I20" s="352"/>
      <c r="J20" s="352"/>
      <c r="K20" s="352"/>
      <c r="L20" s="352"/>
      <c r="M20" s="352"/>
      <c r="N20" s="353"/>
    </row>
    <row r="21" spans="1:14" s="3" customFormat="1" ht="12">
      <c r="A21" s="12" t="s">
        <v>17</v>
      </c>
      <c r="B21" s="357" t="s">
        <v>18</v>
      </c>
      <c r="C21" s="358"/>
      <c r="D21" s="358"/>
      <c r="E21" s="358"/>
      <c r="F21" s="358"/>
      <c r="G21" s="358"/>
      <c r="H21" s="359"/>
      <c r="I21" s="13" t="s">
        <v>19</v>
      </c>
      <c r="J21" s="45">
        <f>J27+J29</f>
        <v>74.394000000000005</v>
      </c>
      <c r="K21" s="42">
        <f>K27+K29+K35</f>
        <v>159.88899999999998</v>
      </c>
      <c r="L21" s="43">
        <f>K21-J21</f>
        <v>85.494999999999976</v>
      </c>
      <c r="M21" s="38">
        <f>L21/J21</f>
        <v>1.1492190230394921</v>
      </c>
      <c r="N21" s="16"/>
    </row>
    <row r="22" spans="1:14" s="3" customFormat="1" ht="12">
      <c r="A22" s="17" t="s">
        <v>20</v>
      </c>
      <c r="B22" s="313" t="s">
        <v>21</v>
      </c>
      <c r="C22" s="314"/>
      <c r="D22" s="314"/>
      <c r="E22" s="314"/>
      <c r="F22" s="314"/>
      <c r="G22" s="314"/>
      <c r="H22" s="315"/>
      <c r="I22" s="18" t="s">
        <v>19</v>
      </c>
      <c r="J22" s="45"/>
      <c r="K22" s="42"/>
      <c r="L22" s="43"/>
      <c r="M22" s="38"/>
      <c r="N22" s="19"/>
    </row>
    <row r="23" spans="1:14" s="3" customFormat="1" ht="24" customHeight="1">
      <c r="A23" s="17" t="s">
        <v>22</v>
      </c>
      <c r="B23" s="326" t="s">
        <v>23</v>
      </c>
      <c r="C23" s="327"/>
      <c r="D23" s="327"/>
      <c r="E23" s="327"/>
      <c r="F23" s="327"/>
      <c r="G23" s="327"/>
      <c r="H23" s="328"/>
      <c r="I23" s="18" t="s">
        <v>19</v>
      </c>
      <c r="J23" s="45"/>
      <c r="K23" s="42"/>
      <c r="L23" s="43"/>
      <c r="M23" s="38"/>
      <c r="N23" s="19"/>
    </row>
    <row r="24" spans="1:14" s="3" customFormat="1" ht="24" customHeight="1">
      <c r="A24" s="17" t="s">
        <v>24</v>
      </c>
      <c r="B24" s="326" t="s">
        <v>25</v>
      </c>
      <c r="C24" s="327"/>
      <c r="D24" s="327"/>
      <c r="E24" s="327"/>
      <c r="F24" s="327"/>
      <c r="G24" s="327"/>
      <c r="H24" s="328"/>
      <c r="I24" s="18" t="s">
        <v>19</v>
      </c>
      <c r="J24" s="45"/>
      <c r="K24" s="42"/>
      <c r="L24" s="43"/>
      <c r="M24" s="38"/>
      <c r="N24" s="19"/>
    </row>
    <row r="25" spans="1:14" s="3" customFormat="1" ht="24" customHeight="1">
      <c r="A25" s="17" t="s">
        <v>26</v>
      </c>
      <c r="B25" s="326" t="s">
        <v>27</v>
      </c>
      <c r="C25" s="327"/>
      <c r="D25" s="327"/>
      <c r="E25" s="327"/>
      <c r="F25" s="327"/>
      <c r="G25" s="327"/>
      <c r="H25" s="328"/>
      <c r="I25" s="18" t="s">
        <v>19</v>
      </c>
      <c r="J25" s="45"/>
      <c r="K25" s="42"/>
      <c r="L25" s="43"/>
      <c r="M25" s="38"/>
      <c r="N25" s="19"/>
    </row>
    <row r="26" spans="1:14" s="3" customFormat="1" ht="12">
      <c r="A26" s="17" t="s">
        <v>28</v>
      </c>
      <c r="B26" s="313" t="s">
        <v>29</v>
      </c>
      <c r="C26" s="314"/>
      <c r="D26" s="314"/>
      <c r="E26" s="314"/>
      <c r="F26" s="314"/>
      <c r="G26" s="314"/>
      <c r="H26" s="315"/>
      <c r="I26" s="18" t="s">
        <v>19</v>
      </c>
      <c r="J26" s="45"/>
      <c r="K26" s="42"/>
      <c r="L26" s="43"/>
      <c r="M26" s="38"/>
      <c r="N26" s="19"/>
    </row>
    <row r="27" spans="1:14" s="3" customFormat="1" ht="12">
      <c r="A27" s="17" t="s">
        <v>30</v>
      </c>
      <c r="B27" s="313" t="s">
        <v>31</v>
      </c>
      <c r="C27" s="314"/>
      <c r="D27" s="314"/>
      <c r="E27" s="314"/>
      <c r="F27" s="314"/>
      <c r="G27" s="314"/>
      <c r="H27" s="315"/>
      <c r="I27" s="18" t="s">
        <v>19</v>
      </c>
      <c r="J27" s="45"/>
      <c r="K27" s="42">
        <v>149.77099999999999</v>
      </c>
      <c r="L27" s="43">
        <f t="shared" ref="L27:L79" si="0">K27-J27</f>
        <v>149.77099999999999</v>
      </c>
      <c r="M27" s="38" t="e">
        <f>L27/J27</f>
        <v>#DIV/0!</v>
      </c>
      <c r="N27" s="19"/>
    </row>
    <row r="28" spans="1:14" s="3" customFormat="1" ht="12">
      <c r="A28" s="17" t="s">
        <v>32</v>
      </c>
      <c r="B28" s="313" t="s">
        <v>33</v>
      </c>
      <c r="C28" s="314"/>
      <c r="D28" s="314"/>
      <c r="E28" s="314"/>
      <c r="F28" s="314"/>
      <c r="G28" s="314"/>
      <c r="H28" s="315"/>
      <c r="I28" s="18" t="s">
        <v>19</v>
      </c>
      <c r="J28" s="45"/>
      <c r="K28" s="42"/>
      <c r="L28" s="43"/>
      <c r="M28" s="38"/>
      <c r="N28" s="19"/>
    </row>
    <row r="29" spans="1:14" s="3" customFormat="1" ht="12">
      <c r="A29" s="17" t="s">
        <v>34</v>
      </c>
      <c r="B29" s="313" t="s">
        <v>35</v>
      </c>
      <c r="C29" s="314"/>
      <c r="D29" s="314"/>
      <c r="E29" s="314"/>
      <c r="F29" s="314"/>
      <c r="G29" s="314"/>
      <c r="H29" s="315"/>
      <c r="I29" s="18" t="s">
        <v>19</v>
      </c>
      <c r="J29" s="45">
        <f>[9]ФЭМ!$E$28</f>
        <v>74.394000000000005</v>
      </c>
      <c r="K29" s="42">
        <v>6.0460000000000003</v>
      </c>
      <c r="L29" s="43">
        <f t="shared" si="0"/>
        <v>-68.347999999999999</v>
      </c>
      <c r="M29" s="38">
        <f>L29/J29</f>
        <v>-0.91873000510793879</v>
      </c>
      <c r="N29" s="19"/>
    </row>
    <row r="30" spans="1:14" s="3" customFormat="1" ht="12">
      <c r="A30" s="17" t="s">
        <v>36</v>
      </c>
      <c r="B30" s="313" t="s">
        <v>37</v>
      </c>
      <c r="C30" s="314"/>
      <c r="D30" s="314"/>
      <c r="E30" s="314"/>
      <c r="F30" s="314"/>
      <c r="G30" s="314"/>
      <c r="H30" s="315"/>
      <c r="I30" s="18" t="s">
        <v>19</v>
      </c>
      <c r="J30" s="45"/>
      <c r="K30" s="42"/>
      <c r="L30" s="43"/>
      <c r="M30" s="38"/>
      <c r="N30" s="19"/>
    </row>
    <row r="31" spans="1:14" s="3" customFormat="1" ht="12">
      <c r="A31" s="17" t="s">
        <v>38</v>
      </c>
      <c r="B31" s="313" t="s">
        <v>39</v>
      </c>
      <c r="C31" s="314"/>
      <c r="D31" s="314"/>
      <c r="E31" s="314"/>
      <c r="F31" s="314"/>
      <c r="G31" s="314"/>
      <c r="H31" s="315"/>
      <c r="I31" s="18" t="s">
        <v>19</v>
      </c>
      <c r="J31" s="45"/>
      <c r="K31" s="42"/>
      <c r="L31" s="43"/>
      <c r="M31" s="38"/>
      <c r="N31" s="19"/>
    </row>
    <row r="32" spans="1:14" s="3" customFormat="1" ht="24" customHeight="1">
      <c r="A32" s="17" t="s">
        <v>40</v>
      </c>
      <c r="B32" s="326" t="s">
        <v>41</v>
      </c>
      <c r="C32" s="327"/>
      <c r="D32" s="327"/>
      <c r="E32" s="327"/>
      <c r="F32" s="327"/>
      <c r="G32" s="327"/>
      <c r="H32" s="328"/>
      <c r="I32" s="18" t="s">
        <v>19</v>
      </c>
      <c r="J32" s="48">
        <f>J33+J34</f>
        <v>0</v>
      </c>
      <c r="K32" s="44">
        <f>K33+K34</f>
        <v>0</v>
      </c>
      <c r="L32" s="43"/>
      <c r="M32" s="54">
        <f>M33+M34</f>
        <v>0</v>
      </c>
      <c r="N32" s="19"/>
    </row>
    <row r="33" spans="1:14" s="3" customFormat="1" ht="12">
      <c r="A33" s="17" t="s">
        <v>42</v>
      </c>
      <c r="B33" s="310" t="s">
        <v>43</v>
      </c>
      <c r="C33" s="311"/>
      <c r="D33" s="311"/>
      <c r="E33" s="311"/>
      <c r="F33" s="311"/>
      <c r="G33" s="311"/>
      <c r="H33" s="312"/>
      <c r="I33" s="18" t="s">
        <v>19</v>
      </c>
      <c r="J33" s="45"/>
      <c r="K33" s="42"/>
      <c r="L33" s="43"/>
      <c r="M33" s="38"/>
      <c r="N33" s="19"/>
    </row>
    <row r="34" spans="1:14" s="3" customFormat="1" ht="12">
      <c r="A34" s="17" t="s">
        <v>44</v>
      </c>
      <c r="B34" s="310" t="s">
        <v>45</v>
      </c>
      <c r="C34" s="311"/>
      <c r="D34" s="311"/>
      <c r="E34" s="311"/>
      <c r="F34" s="311"/>
      <c r="G34" s="311"/>
      <c r="H34" s="312"/>
      <c r="I34" s="18" t="s">
        <v>19</v>
      </c>
      <c r="J34" s="45"/>
      <c r="K34" s="42"/>
      <c r="L34" s="43"/>
      <c r="M34" s="38"/>
      <c r="N34" s="19"/>
    </row>
    <row r="35" spans="1:14" s="3" customFormat="1" ht="12.75" thickBot="1">
      <c r="A35" s="17" t="s">
        <v>46</v>
      </c>
      <c r="B35" s="338" t="s">
        <v>47</v>
      </c>
      <c r="C35" s="339"/>
      <c r="D35" s="339"/>
      <c r="E35" s="339"/>
      <c r="F35" s="339"/>
      <c r="G35" s="339"/>
      <c r="H35" s="340"/>
      <c r="I35" s="18" t="s">
        <v>19</v>
      </c>
      <c r="J35" s="45"/>
      <c r="K35" s="42">
        <f>1.635+2.437</f>
        <v>4.0720000000000001</v>
      </c>
      <c r="L35" s="43">
        <f t="shared" ref="L35" si="1">K35-J35</f>
        <v>4.0720000000000001</v>
      </c>
      <c r="M35" s="38" t="e">
        <f>L35/J35</f>
        <v>#DIV/0!</v>
      </c>
      <c r="N35" s="19"/>
    </row>
    <row r="36" spans="1:14" s="3" customFormat="1" ht="24" customHeight="1">
      <c r="A36" s="17" t="s">
        <v>48</v>
      </c>
      <c r="B36" s="354" t="s">
        <v>49</v>
      </c>
      <c r="C36" s="355"/>
      <c r="D36" s="355"/>
      <c r="E36" s="355"/>
      <c r="F36" s="355"/>
      <c r="G36" s="355"/>
      <c r="H36" s="356"/>
      <c r="I36" s="18" t="s">
        <v>19</v>
      </c>
      <c r="J36" s="45">
        <f>J51+J60+J66+J67+J68+J71+J75</f>
        <v>521.23299999999995</v>
      </c>
      <c r="K36" s="42">
        <f>K51+K60+K66+K67+K68+K71+K75</f>
        <v>129.88953699000001</v>
      </c>
      <c r="L36" s="43">
        <f t="shared" si="0"/>
        <v>-391.34346300999994</v>
      </c>
      <c r="M36" s="38">
        <f>L36/J36</f>
        <v>-0.75080331254928212</v>
      </c>
      <c r="N36" s="19"/>
    </row>
    <row r="37" spans="1:14" s="3" customFormat="1" ht="12">
      <c r="A37" s="17" t="s">
        <v>50</v>
      </c>
      <c r="B37" s="313" t="s">
        <v>21</v>
      </c>
      <c r="C37" s="314"/>
      <c r="D37" s="314"/>
      <c r="E37" s="314"/>
      <c r="F37" s="314"/>
      <c r="G37" s="314"/>
      <c r="H37" s="315"/>
      <c r="I37" s="18" t="s">
        <v>19</v>
      </c>
      <c r="J37" s="45">
        <f>J38+J39+J40</f>
        <v>0</v>
      </c>
      <c r="K37" s="42">
        <f>K38+K39+K40</f>
        <v>0</v>
      </c>
      <c r="L37" s="43"/>
      <c r="M37" s="38"/>
      <c r="N37" s="19"/>
    </row>
    <row r="38" spans="1:14" s="3" customFormat="1" ht="24" customHeight="1">
      <c r="A38" s="17" t="s">
        <v>51</v>
      </c>
      <c r="B38" s="323" t="s">
        <v>23</v>
      </c>
      <c r="C38" s="324"/>
      <c r="D38" s="324"/>
      <c r="E38" s="324"/>
      <c r="F38" s="324"/>
      <c r="G38" s="324"/>
      <c r="H38" s="325"/>
      <c r="I38" s="18" t="s">
        <v>19</v>
      </c>
      <c r="J38" s="45"/>
      <c r="K38" s="42"/>
      <c r="L38" s="43"/>
      <c r="M38" s="38"/>
      <c r="N38" s="19"/>
    </row>
    <row r="39" spans="1:14" s="3" customFormat="1" ht="24" customHeight="1">
      <c r="A39" s="17" t="s">
        <v>52</v>
      </c>
      <c r="B39" s="323" t="s">
        <v>25</v>
      </c>
      <c r="C39" s="324"/>
      <c r="D39" s="324"/>
      <c r="E39" s="324"/>
      <c r="F39" s="324"/>
      <c r="G39" s="324"/>
      <c r="H39" s="325"/>
      <c r="I39" s="18" t="s">
        <v>19</v>
      </c>
      <c r="J39" s="45"/>
      <c r="K39" s="42"/>
      <c r="L39" s="43"/>
      <c r="M39" s="38"/>
      <c r="N39" s="19"/>
    </row>
    <row r="40" spans="1:14" s="3" customFormat="1" ht="24" customHeight="1">
      <c r="A40" s="17" t="s">
        <v>53</v>
      </c>
      <c r="B40" s="323" t="s">
        <v>27</v>
      </c>
      <c r="C40" s="324"/>
      <c r="D40" s="324"/>
      <c r="E40" s="324"/>
      <c r="F40" s="324"/>
      <c r="G40" s="324"/>
      <c r="H40" s="325"/>
      <c r="I40" s="18" t="s">
        <v>19</v>
      </c>
      <c r="J40" s="45"/>
      <c r="K40" s="42"/>
      <c r="L40" s="43"/>
      <c r="M40" s="38"/>
      <c r="N40" s="19"/>
    </row>
    <row r="41" spans="1:14" s="3" customFormat="1" ht="12">
      <c r="A41" s="17" t="s">
        <v>54</v>
      </c>
      <c r="B41" s="313" t="s">
        <v>29</v>
      </c>
      <c r="C41" s="314"/>
      <c r="D41" s="314"/>
      <c r="E41" s="314"/>
      <c r="F41" s="314"/>
      <c r="G41" s="314"/>
      <c r="H41" s="315"/>
      <c r="I41" s="18" t="s">
        <v>19</v>
      </c>
      <c r="J41" s="45"/>
      <c r="K41" s="42"/>
      <c r="L41" s="43"/>
      <c r="M41" s="38"/>
      <c r="N41" s="19"/>
    </row>
    <row r="42" spans="1:14" s="3" customFormat="1" ht="12">
      <c r="A42" s="17" t="s">
        <v>55</v>
      </c>
      <c r="B42" s="313" t="s">
        <v>31</v>
      </c>
      <c r="C42" s="314"/>
      <c r="D42" s="314"/>
      <c r="E42" s="314"/>
      <c r="F42" s="314"/>
      <c r="G42" s="314"/>
      <c r="H42" s="315"/>
      <c r="I42" s="18" t="s">
        <v>19</v>
      </c>
      <c r="J42" s="45"/>
      <c r="K42" s="42"/>
      <c r="L42" s="43"/>
      <c r="M42" s="38"/>
      <c r="N42" s="19"/>
    </row>
    <row r="43" spans="1:14" s="3" customFormat="1" ht="12">
      <c r="A43" s="17" t="s">
        <v>56</v>
      </c>
      <c r="B43" s="313" t="s">
        <v>33</v>
      </c>
      <c r="C43" s="314"/>
      <c r="D43" s="314"/>
      <c r="E43" s="314"/>
      <c r="F43" s="314"/>
      <c r="G43" s="314"/>
      <c r="H43" s="315"/>
      <c r="I43" s="18" t="s">
        <v>19</v>
      </c>
      <c r="J43" s="45"/>
      <c r="K43" s="42"/>
      <c r="L43" s="43"/>
      <c r="M43" s="38"/>
      <c r="N43" s="19"/>
    </row>
    <row r="44" spans="1:14" s="3" customFormat="1" ht="12">
      <c r="A44" s="17" t="s">
        <v>57</v>
      </c>
      <c r="B44" s="313" t="s">
        <v>35</v>
      </c>
      <c r="C44" s="314"/>
      <c r="D44" s="314"/>
      <c r="E44" s="314"/>
      <c r="F44" s="314"/>
      <c r="G44" s="314"/>
      <c r="H44" s="315"/>
      <c r="I44" s="18" t="s">
        <v>19</v>
      </c>
      <c r="J44" s="45"/>
      <c r="K44" s="42"/>
      <c r="L44" s="43"/>
      <c r="M44" s="38"/>
      <c r="N44" s="19"/>
    </row>
    <row r="45" spans="1:14" s="3" customFormat="1" ht="12">
      <c r="A45" s="17" t="s">
        <v>58</v>
      </c>
      <c r="B45" s="313" t="s">
        <v>37</v>
      </c>
      <c r="C45" s="314"/>
      <c r="D45" s="314"/>
      <c r="E45" s="314"/>
      <c r="F45" s="314"/>
      <c r="G45" s="314"/>
      <c r="H45" s="315"/>
      <c r="I45" s="18" t="s">
        <v>19</v>
      </c>
      <c r="J45" s="45"/>
      <c r="K45" s="42"/>
      <c r="L45" s="43"/>
      <c r="M45" s="38"/>
      <c r="N45" s="19"/>
    </row>
    <row r="46" spans="1:14" s="3" customFormat="1" ht="12">
      <c r="A46" s="17" t="s">
        <v>59</v>
      </c>
      <c r="B46" s="313" t="s">
        <v>39</v>
      </c>
      <c r="C46" s="314"/>
      <c r="D46" s="314"/>
      <c r="E46" s="314"/>
      <c r="F46" s="314"/>
      <c r="G46" s="314"/>
      <c r="H46" s="315"/>
      <c r="I46" s="18" t="s">
        <v>19</v>
      </c>
      <c r="J46" s="45"/>
      <c r="K46" s="42"/>
      <c r="L46" s="43"/>
      <c r="M46" s="38"/>
      <c r="N46" s="19"/>
    </row>
    <row r="47" spans="1:14" s="3" customFormat="1" ht="24" customHeight="1">
      <c r="A47" s="17" t="s">
        <v>60</v>
      </c>
      <c r="B47" s="326" t="s">
        <v>41</v>
      </c>
      <c r="C47" s="327"/>
      <c r="D47" s="327"/>
      <c r="E47" s="327"/>
      <c r="F47" s="327"/>
      <c r="G47" s="327"/>
      <c r="H47" s="328"/>
      <c r="I47" s="18" t="s">
        <v>19</v>
      </c>
      <c r="J47" s="45">
        <f>J48+J49</f>
        <v>0</v>
      </c>
      <c r="K47" s="42">
        <f>K48+K49</f>
        <v>0</v>
      </c>
      <c r="L47" s="43"/>
      <c r="M47" s="38"/>
      <c r="N47" s="19"/>
    </row>
    <row r="48" spans="1:14" s="3" customFormat="1" ht="12">
      <c r="A48" s="17" t="s">
        <v>61</v>
      </c>
      <c r="B48" s="310" t="s">
        <v>43</v>
      </c>
      <c r="C48" s="311"/>
      <c r="D48" s="311"/>
      <c r="E48" s="311"/>
      <c r="F48" s="311"/>
      <c r="G48" s="311"/>
      <c r="H48" s="312"/>
      <c r="I48" s="18" t="s">
        <v>19</v>
      </c>
      <c r="J48" s="45"/>
      <c r="K48" s="42"/>
      <c r="L48" s="43"/>
      <c r="M48" s="38"/>
      <c r="N48" s="19"/>
    </row>
    <row r="49" spans="1:14" s="3" customFormat="1" ht="12">
      <c r="A49" s="17" t="s">
        <v>62</v>
      </c>
      <c r="B49" s="310" t="s">
        <v>45</v>
      </c>
      <c r="C49" s="311"/>
      <c r="D49" s="311"/>
      <c r="E49" s="311"/>
      <c r="F49" s="311"/>
      <c r="G49" s="311"/>
      <c r="H49" s="312"/>
      <c r="I49" s="18" t="s">
        <v>19</v>
      </c>
      <c r="J49" s="45"/>
      <c r="K49" s="42"/>
      <c r="L49" s="43"/>
      <c r="M49" s="38"/>
      <c r="N49" s="19"/>
    </row>
    <row r="50" spans="1:14" s="3" customFormat="1" ht="12">
      <c r="A50" s="17" t="s">
        <v>63</v>
      </c>
      <c r="B50" s="313" t="s">
        <v>47</v>
      </c>
      <c r="C50" s="314"/>
      <c r="D50" s="314"/>
      <c r="E50" s="314"/>
      <c r="F50" s="314"/>
      <c r="G50" s="314"/>
      <c r="H50" s="315"/>
      <c r="I50" s="18" t="s">
        <v>19</v>
      </c>
      <c r="J50" s="45"/>
      <c r="K50" s="42"/>
      <c r="L50" s="43"/>
      <c r="M50" s="38"/>
      <c r="N50" s="19"/>
    </row>
    <row r="51" spans="1:14" s="3" customFormat="1" ht="12">
      <c r="A51" s="17" t="s">
        <v>64</v>
      </c>
      <c r="B51" s="313" t="s">
        <v>65</v>
      </c>
      <c r="C51" s="314"/>
      <c r="D51" s="314"/>
      <c r="E51" s="314"/>
      <c r="F51" s="314"/>
      <c r="G51" s="314"/>
      <c r="H51" s="315"/>
      <c r="I51" s="18" t="s">
        <v>19</v>
      </c>
      <c r="J51" s="45">
        <f>J52+J53+J58+J59</f>
        <v>178.36099999999999</v>
      </c>
      <c r="K51" s="42">
        <f>K52+K53+K58+K59</f>
        <v>39.215720000000005</v>
      </c>
      <c r="L51" s="43">
        <f t="shared" si="0"/>
        <v>-139.14527999999999</v>
      </c>
      <c r="M51" s="38">
        <f>L51/J51</f>
        <v>-0.78013287658176389</v>
      </c>
      <c r="N51" s="19"/>
    </row>
    <row r="52" spans="1:14" s="3" customFormat="1" ht="12">
      <c r="A52" s="17" t="s">
        <v>51</v>
      </c>
      <c r="B52" s="310" t="s">
        <v>66</v>
      </c>
      <c r="C52" s="311"/>
      <c r="D52" s="311"/>
      <c r="E52" s="311"/>
      <c r="F52" s="311"/>
      <c r="G52" s="311"/>
      <c r="H52" s="312"/>
      <c r="I52" s="18" t="s">
        <v>19</v>
      </c>
      <c r="J52" s="45"/>
      <c r="K52" s="42"/>
      <c r="L52" s="43"/>
      <c r="M52" s="38"/>
      <c r="N52" s="19"/>
    </row>
    <row r="53" spans="1:14" s="3" customFormat="1" ht="12">
      <c r="A53" s="17" t="s">
        <v>52</v>
      </c>
      <c r="B53" s="310" t="s">
        <v>67</v>
      </c>
      <c r="C53" s="311"/>
      <c r="D53" s="311"/>
      <c r="E53" s="311"/>
      <c r="F53" s="311"/>
      <c r="G53" s="311"/>
      <c r="H53" s="312"/>
      <c r="I53" s="18" t="s">
        <v>19</v>
      </c>
      <c r="J53" s="45">
        <f>J54+J57</f>
        <v>161.501</v>
      </c>
      <c r="K53" s="42">
        <f>K54+K57</f>
        <v>36.377441859999998</v>
      </c>
      <c r="L53" s="43">
        <f t="shared" si="0"/>
        <v>-125.12355814</v>
      </c>
      <c r="M53" s="38">
        <f>L53/J53</f>
        <v>-0.77475407669302354</v>
      </c>
      <c r="N53" s="19"/>
    </row>
    <row r="54" spans="1:14" s="3" customFormat="1" ht="12">
      <c r="A54" s="17" t="s">
        <v>68</v>
      </c>
      <c r="B54" s="320" t="s">
        <v>69</v>
      </c>
      <c r="C54" s="321"/>
      <c r="D54" s="321"/>
      <c r="E54" s="321"/>
      <c r="F54" s="321"/>
      <c r="G54" s="321"/>
      <c r="H54" s="322"/>
      <c r="I54" s="18" t="s">
        <v>19</v>
      </c>
      <c r="J54" s="45">
        <f>J55+J56</f>
        <v>161.501</v>
      </c>
      <c r="K54" s="42">
        <f>K55+K56</f>
        <v>36.377441859999998</v>
      </c>
      <c r="L54" s="43">
        <f t="shared" si="0"/>
        <v>-125.12355814</v>
      </c>
      <c r="M54" s="38">
        <f>L54/J54</f>
        <v>-0.77475407669302354</v>
      </c>
      <c r="N54" s="19"/>
    </row>
    <row r="55" spans="1:14" s="3" customFormat="1" ht="12" customHeight="1">
      <c r="A55" s="17" t="s">
        <v>70</v>
      </c>
      <c r="B55" s="344" t="s">
        <v>71</v>
      </c>
      <c r="C55" s="345"/>
      <c r="D55" s="345"/>
      <c r="E55" s="345"/>
      <c r="F55" s="345"/>
      <c r="G55" s="345"/>
      <c r="H55" s="346"/>
      <c r="I55" s="18" t="s">
        <v>19</v>
      </c>
      <c r="J55" s="45">
        <f>[9]ФЭМ!$E$51</f>
        <v>161.501</v>
      </c>
      <c r="K55" s="42">
        <f>36377.44186/1000</f>
        <v>36.377441859999998</v>
      </c>
      <c r="L55" s="43">
        <f t="shared" si="0"/>
        <v>-125.12355814</v>
      </c>
      <c r="M55" s="38">
        <f>L55/J55</f>
        <v>-0.77475407669302354</v>
      </c>
      <c r="N55" s="19"/>
    </row>
    <row r="56" spans="1:14" s="3" customFormat="1" ht="12">
      <c r="A56" s="17" t="s">
        <v>72</v>
      </c>
      <c r="B56" s="344" t="s">
        <v>73</v>
      </c>
      <c r="C56" s="345"/>
      <c r="D56" s="345"/>
      <c r="E56" s="345"/>
      <c r="F56" s="345"/>
      <c r="G56" s="345"/>
      <c r="H56" s="346"/>
      <c r="I56" s="18" t="s">
        <v>19</v>
      </c>
      <c r="J56" s="45"/>
      <c r="K56" s="42"/>
      <c r="L56" s="43"/>
      <c r="M56" s="38"/>
      <c r="N56" s="19"/>
    </row>
    <row r="57" spans="1:14" s="3" customFormat="1" ht="12">
      <c r="A57" s="17" t="s">
        <v>74</v>
      </c>
      <c r="B57" s="320" t="s">
        <v>75</v>
      </c>
      <c r="C57" s="321"/>
      <c r="D57" s="321"/>
      <c r="E57" s="321"/>
      <c r="F57" s="321"/>
      <c r="G57" s="321"/>
      <c r="H57" s="322"/>
      <c r="I57" s="18" t="s">
        <v>19</v>
      </c>
      <c r="J57" s="45"/>
      <c r="K57" s="42"/>
      <c r="L57" s="43"/>
      <c r="M57" s="38"/>
      <c r="N57" s="19"/>
    </row>
    <row r="58" spans="1:14" s="3" customFormat="1" ht="12">
      <c r="A58" s="17" t="s">
        <v>53</v>
      </c>
      <c r="B58" s="310" t="s">
        <v>76</v>
      </c>
      <c r="C58" s="311"/>
      <c r="D58" s="311"/>
      <c r="E58" s="311"/>
      <c r="F58" s="311"/>
      <c r="G58" s="311"/>
      <c r="H58" s="312"/>
      <c r="I58" s="18" t="s">
        <v>19</v>
      </c>
      <c r="J58" s="45">
        <f>[9]ФЭМ!$E$54</f>
        <v>16.86</v>
      </c>
      <c r="K58" s="42">
        <f>37.88792-K55+1.3278</f>
        <v>2.8382781400000034</v>
      </c>
      <c r="L58" s="43">
        <f t="shared" si="0"/>
        <v>-14.021721859999996</v>
      </c>
      <c r="M58" s="38">
        <f>L58/J58</f>
        <v>-0.83165610083036756</v>
      </c>
      <c r="N58" s="19"/>
    </row>
    <row r="59" spans="1:14" s="3" customFormat="1" ht="12">
      <c r="A59" s="17" t="s">
        <v>77</v>
      </c>
      <c r="B59" s="310" t="s">
        <v>78</v>
      </c>
      <c r="C59" s="311"/>
      <c r="D59" s="311"/>
      <c r="E59" s="311"/>
      <c r="F59" s="311"/>
      <c r="G59" s="311"/>
      <c r="H59" s="312"/>
      <c r="I59" s="18" t="s">
        <v>19</v>
      </c>
      <c r="J59" s="45"/>
      <c r="K59" s="42"/>
      <c r="L59" s="43"/>
      <c r="M59" s="38"/>
      <c r="N59" s="19"/>
    </row>
    <row r="60" spans="1:14" s="3" customFormat="1" ht="12">
      <c r="A60" s="17" t="s">
        <v>79</v>
      </c>
      <c r="B60" s="313" t="s">
        <v>80</v>
      </c>
      <c r="C60" s="314"/>
      <c r="D60" s="314"/>
      <c r="E60" s="314"/>
      <c r="F60" s="314"/>
      <c r="G60" s="314"/>
      <c r="H60" s="315"/>
      <c r="I60" s="18" t="s">
        <v>19</v>
      </c>
      <c r="J60" s="45">
        <f>J61+J62+J63+J64+J65</f>
        <v>33.368000000000002</v>
      </c>
      <c r="K60" s="42">
        <f>K61+K62+K63+K64+K65</f>
        <v>26.72176</v>
      </c>
      <c r="L60" s="43">
        <f t="shared" si="0"/>
        <v>-6.6462400000000024</v>
      </c>
      <c r="M60" s="38">
        <f>L60/J60</f>
        <v>-0.19918005274514511</v>
      </c>
      <c r="N60" s="19"/>
    </row>
    <row r="61" spans="1:14" s="3" customFormat="1" ht="24" customHeight="1">
      <c r="A61" s="17" t="s">
        <v>81</v>
      </c>
      <c r="B61" s="323" t="s">
        <v>82</v>
      </c>
      <c r="C61" s="324"/>
      <c r="D61" s="324"/>
      <c r="E61" s="324"/>
      <c r="F61" s="324"/>
      <c r="G61" s="324"/>
      <c r="H61" s="325"/>
      <c r="I61" s="18" t="s">
        <v>19</v>
      </c>
      <c r="J61" s="45">
        <f>[9]ФЭМ!$E$57</f>
        <v>33.368000000000002</v>
      </c>
      <c r="K61" s="42">
        <f>23601.72339/1000</f>
        <v>23.60172339</v>
      </c>
      <c r="L61" s="43">
        <f t="shared" si="0"/>
        <v>-9.766276610000002</v>
      </c>
      <c r="M61" s="38">
        <f>L61/J61</f>
        <v>-0.2926839070366819</v>
      </c>
      <c r="N61" s="19"/>
    </row>
    <row r="62" spans="1:14" s="3" customFormat="1" ht="24" customHeight="1">
      <c r="A62" s="17" t="s">
        <v>83</v>
      </c>
      <c r="B62" s="323" t="s">
        <v>84</v>
      </c>
      <c r="C62" s="324"/>
      <c r="D62" s="324"/>
      <c r="E62" s="324"/>
      <c r="F62" s="324"/>
      <c r="G62" s="324"/>
      <c r="H62" s="325"/>
      <c r="I62" s="18" t="s">
        <v>19</v>
      </c>
      <c r="J62" s="45"/>
      <c r="K62" s="42"/>
      <c r="L62" s="43"/>
      <c r="M62" s="38"/>
      <c r="N62" s="19"/>
    </row>
    <row r="63" spans="1:14" s="3" customFormat="1" ht="12">
      <c r="A63" s="17" t="s">
        <v>85</v>
      </c>
      <c r="B63" s="310" t="s">
        <v>86</v>
      </c>
      <c r="C63" s="311"/>
      <c r="D63" s="311"/>
      <c r="E63" s="311"/>
      <c r="F63" s="311"/>
      <c r="G63" s="311"/>
      <c r="H63" s="312"/>
      <c r="I63" s="18" t="s">
        <v>19</v>
      </c>
      <c r="J63" s="45"/>
      <c r="K63" s="42"/>
      <c r="L63" s="43"/>
      <c r="M63" s="38"/>
      <c r="N63" s="19"/>
    </row>
    <row r="64" spans="1:14" s="3" customFormat="1" ht="12">
      <c r="A64" s="17" t="s">
        <v>87</v>
      </c>
      <c r="B64" s="310" t="s">
        <v>88</v>
      </c>
      <c r="C64" s="311"/>
      <c r="D64" s="311"/>
      <c r="E64" s="311"/>
      <c r="F64" s="311"/>
      <c r="G64" s="311"/>
      <c r="H64" s="312"/>
      <c r="I64" s="18" t="s">
        <v>19</v>
      </c>
      <c r="J64" s="45"/>
      <c r="K64" s="42"/>
      <c r="L64" s="43"/>
      <c r="M64" s="38"/>
      <c r="N64" s="19"/>
    </row>
    <row r="65" spans="1:18" s="3" customFormat="1" ht="12">
      <c r="A65" s="17" t="s">
        <v>89</v>
      </c>
      <c r="B65" s="310" t="s">
        <v>90</v>
      </c>
      <c r="C65" s="311"/>
      <c r="D65" s="311"/>
      <c r="E65" s="311"/>
      <c r="F65" s="311"/>
      <c r="G65" s="311"/>
      <c r="H65" s="312"/>
      <c r="I65" s="18" t="s">
        <v>19</v>
      </c>
      <c r="J65" s="45"/>
      <c r="K65" s="42">
        <f>26.72176-K61</f>
        <v>3.1200366099999997</v>
      </c>
      <c r="L65" s="43">
        <f t="shared" si="0"/>
        <v>3.1200366099999997</v>
      </c>
      <c r="M65" s="38"/>
      <c r="N65" s="19"/>
    </row>
    <row r="66" spans="1:18" s="3" customFormat="1" ht="12">
      <c r="A66" s="17" t="s">
        <v>91</v>
      </c>
      <c r="B66" s="313" t="s">
        <v>92</v>
      </c>
      <c r="C66" s="314"/>
      <c r="D66" s="314"/>
      <c r="E66" s="314"/>
      <c r="F66" s="314"/>
      <c r="G66" s="314"/>
      <c r="H66" s="315"/>
      <c r="I66" s="18" t="s">
        <v>19</v>
      </c>
      <c r="J66" s="45">
        <f>[9]ФЭМ!$E$62</f>
        <v>156.90199999999999</v>
      </c>
      <c r="K66" s="42">
        <f>27.05395+7.85794</f>
        <v>34.91189</v>
      </c>
      <c r="L66" s="43">
        <f t="shared" si="0"/>
        <v>-121.99010999999999</v>
      </c>
      <c r="M66" s="38">
        <f>L66/J66</f>
        <v>-0.77749238378095875</v>
      </c>
      <c r="N66" s="19"/>
    </row>
    <row r="67" spans="1:18" s="3" customFormat="1" ht="12">
      <c r="A67" s="17" t="s">
        <v>93</v>
      </c>
      <c r="B67" s="313" t="s">
        <v>94</v>
      </c>
      <c r="C67" s="314"/>
      <c r="D67" s="314"/>
      <c r="E67" s="314"/>
      <c r="F67" s="314"/>
      <c r="G67" s="314"/>
      <c r="H67" s="315"/>
      <c r="I67" s="18" t="s">
        <v>19</v>
      </c>
      <c r="J67" s="45">
        <f>[9]ФЭМ!$E$63</f>
        <v>50.16</v>
      </c>
      <c r="K67" s="42">
        <v>6.7918000000000003</v>
      </c>
      <c r="L67" s="43">
        <f t="shared" si="0"/>
        <v>-43.368199999999995</v>
      </c>
      <c r="M67" s="38">
        <f>L67/J67</f>
        <v>-0.86459728867623598</v>
      </c>
      <c r="N67" s="19"/>
    </row>
    <row r="68" spans="1:18" s="3" customFormat="1" ht="12">
      <c r="A68" s="17" t="s">
        <v>95</v>
      </c>
      <c r="B68" s="313" t="s">
        <v>96</v>
      </c>
      <c r="C68" s="314"/>
      <c r="D68" s="314"/>
      <c r="E68" s="314"/>
      <c r="F68" s="314"/>
      <c r="G68" s="314"/>
      <c r="H68" s="315"/>
      <c r="I68" s="18" t="s">
        <v>19</v>
      </c>
      <c r="J68" s="45">
        <f>J69+J70</f>
        <v>0</v>
      </c>
      <c r="K68" s="42">
        <f>K69+K70</f>
        <v>0.95850699000000006</v>
      </c>
      <c r="L68" s="43">
        <f t="shared" si="0"/>
        <v>0.95850699000000006</v>
      </c>
      <c r="M68" s="38"/>
      <c r="N68" s="19"/>
    </row>
    <row r="69" spans="1:18" s="3" customFormat="1" ht="12">
      <c r="A69" s="17" t="s">
        <v>97</v>
      </c>
      <c r="B69" s="310" t="s">
        <v>98</v>
      </c>
      <c r="C69" s="311"/>
      <c r="D69" s="311"/>
      <c r="E69" s="311"/>
      <c r="F69" s="311"/>
      <c r="G69" s="311"/>
      <c r="H69" s="312"/>
      <c r="I69" s="18" t="s">
        <v>19</v>
      </c>
      <c r="J69" s="45"/>
      <c r="K69" s="51">
        <f>935286.99/1000000</f>
        <v>0.93528699000000004</v>
      </c>
      <c r="L69" s="43">
        <f t="shared" si="0"/>
        <v>0.93528699000000004</v>
      </c>
      <c r="M69" s="38"/>
      <c r="N69" s="19"/>
    </row>
    <row r="70" spans="1:18" s="3" customFormat="1" ht="12">
      <c r="A70" s="17" t="s">
        <v>99</v>
      </c>
      <c r="B70" s="310" t="s">
        <v>100</v>
      </c>
      <c r="C70" s="311"/>
      <c r="D70" s="311"/>
      <c r="E70" s="311"/>
      <c r="F70" s="311"/>
      <c r="G70" s="311"/>
      <c r="H70" s="312"/>
      <c r="I70" s="18" t="s">
        <v>19</v>
      </c>
      <c r="J70" s="45"/>
      <c r="K70" s="42">
        <f>23.22/1000</f>
        <v>2.3219999999999998E-2</v>
      </c>
      <c r="L70" s="43">
        <f t="shared" si="0"/>
        <v>2.3219999999999998E-2</v>
      </c>
      <c r="M70" s="38"/>
      <c r="N70" s="19"/>
    </row>
    <row r="71" spans="1:18" s="3" customFormat="1" ht="12">
      <c r="A71" s="17" t="s">
        <v>101</v>
      </c>
      <c r="B71" s="313" t="s">
        <v>102</v>
      </c>
      <c r="C71" s="314"/>
      <c r="D71" s="314"/>
      <c r="E71" s="314"/>
      <c r="F71" s="314"/>
      <c r="G71" s="314"/>
      <c r="H71" s="315"/>
      <c r="I71" s="18" t="s">
        <v>19</v>
      </c>
      <c r="J71" s="45">
        <f>J72+J73+J74</f>
        <v>97.375</v>
      </c>
      <c r="K71" s="42">
        <f>K72+K73+K74</f>
        <v>16.080370000000002</v>
      </c>
      <c r="L71" s="43">
        <f t="shared" si="0"/>
        <v>-81.294629999999998</v>
      </c>
      <c r="M71" s="38">
        <f>L71/J71</f>
        <v>-0.83486141206675224</v>
      </c>
      <c r="N71" s="19"/>
    </row>
    <row r="72" spans="1:18" s="3" customFormat="1" ht="12">
      <c r="A72" s="17" t="s">
        <v>103</v>
      </c>
      <c r="B72" s="310" t="s">
        <v>104</v>
      </c>
      <c r="C72" s="311"/>
      <c r="D72" s="311"/>
      <c r="E72" s="311"/>
      <c r="F72" s="311"/>
      <c r="G72" s="311"/>
      <c r="H72" s="312"/>
      <c r="I72" s="18" t="s">
        <v>19</v>
      </c>
      <c r="J72" s="45"/>
      <c r="K72" s="42"/>
      <c r="L72" s="43"/>
      <c r="M72" s="38"/>
      <c r="N72" s="19"/>
    </row>
    <row r="73" spans="1:18" s="3" customFormat="1" ht="12">
      <c r="A73" s="17" t="s">
        <v>105</v>
      </c>
      <c r="B73" s="310" t="s">
        <v>106</v>
      </c>
      <c r="C73" s="311"/>
      <c r="D73" s="311"/>
      <c r="E73" s="311"/>
      <c r="F73" s="311"/>
      <c r="G73" s="311"/>
      <c r="H73" s="312"/>
      <c r="I73" s="18" t="s">
        <v>19</v>
      </c>
      <c r="J73" s="45">
        <f>[9]ФЭМ!$E$69</f>
        <v>36.872999999999998</v>
      </c>
      <c r="K73" s="42">
        <f>10.37559</f>
        <v>10.375590000000001</v>
      </c>
      <c r="L73" s="43">
        <f t="shared" si="0"/>
        <v>-26.497409999999995</v>
      </c>
      <c r="M73" s="38">
        <f>L73/J73</f>
        <v>-0.71861280611829781</v>
      </c>
      <c r="N73" s="19"/>
    </row>
    <row r="74" spans="1:18" s="3" customFormat="1" ht="12.75" thickBot="1">
      <c r="A74" s="22" t="s">
        <v>107</v>
      </c>
      <c r="B74" s="341" t="s">
        <v>108</v>
      </c>
      <c r="C74" s="342"/>
      <c r="D74" s="342"/>
      <c r="E74" s="342"/>
      <c r="F74" s="342"/>
      <c r="G74" s="342"/>
      <c r="H74" s="343"/>
      <c r="I74" s="23" t="s">
        <v>19</v>
      </c>
      <c r="J74" s="45">
        <f>[9]ФЭМ!$E$70</f>
        <v>60.502000000000002</v>
      </c>
      <c r="K74" s="42">
        <f>0.53438+1.5124+29.32/1000+17.92/1000+4.33586+210.9/1000+(8.91+2.65-K69)*0-0.936</f>
        <v>5.7047800000000004</v>
      </c>
      <c r="L74" s="43">
        <f t="shared" si="0"/>
        <v>-54.797220000000003</v>
      </c>
      <c r="M74" s="38">
        <f>L74/J74</f>
        <v>-0.90570923275263626</v>
      </c>
      <c r="N74" s="25"/>
    </row>
    <row r="75" spans="1:18" s="3" customFormat="1" ht="12">
      <c r="A75" s="14" t="s">
        <v>109</v>
      </c>
      <c r="B75" s="380" t="s">
        <v>110</v>
      </c>
      <c r="C75" s="381"/>
      <c r="D75" s="381"/>
      <c r="E75" s="381"/>
      <c r="F75" s="381"/>
      <c r="G75" s="381"/>
      <c r="H75" s="382"/>
      <c r="I75" s="15" t="s">
        <v>19</v>
      </c>
      <c r="J75" s="45">
        <f>J76+J77+J78</f>
        <v>5.0670000000000002</v>
      </c>
      <c r="K75" s="42">
        <f>K76+K77+K78</f>
        <v>5.2094899999999997</v>
      </c>
      <c r="L75" s="43">
        <f t="shared" si="0"/>
        <v>0.14248999999999956</v>
      </c>
      <c r="M75" s="38">
        <f>L75/J75</f>
        <v>2.8121176238405279E-2</v>
      </c>
      <c r="N75" s="21"/>
    </row>
    <row r="76" spans="1:18" s="3" customFormat="1" ht="12">
      <c r="A76" s="17" t="s">
        <v>111</v>
      </c>
      <c r="B76" s="310" t="s">
        <v>112</v>
      </c>
      <c r="C76" s="311"/>
      <c r="D76" s="311"/>
      <c r="E76" s="311"/>
      <c r="F76" s="311"/>
      <c r="G76" s="311"/>
      <c r="H76" s="312"/>
      <c r="I76" s="18" t="s">
        <v>19</v>
      </c>
      <c r="J76" s="45">
        <f>[9]ФЭМ!$E$72</f>
        <v>5.0670000000000002</v>
      </c>
      <c r="K76" s="42">
        <f>5.20949</f>
        <v>5.2094899999999997</v>
      </c>
      <c r="L76" s="43">
        <f t="shared" si="0"/>
        <v>0.14248999999999956</v>
      </c>
      <c r="M76" s="38">
        <f>L76/J76</f>
        <v>2.8121176238405279E-2</v>
      </c>
      <c r="N76" s="19"/>
    </row>
    <row r="77" spans="1:18" s="3" customFormat="1" ht="12">
      <c r="A77" s="17" t="s">
        <v>113</v>
      </c>
      <c r="B77" s="310" t="s">
        <v>114</v>
      </c>
      <c r="C77" s="311"/>
      <c r="D77" s="311"/>
      <c r="E77" s="311"/>
      <c r="F77" s="311"/>
      <c r="G77" s="311"/>
      <c r="H77" s="312"/>
      <c r="I77" s="18" t="s">
        <v>19</v>
      </c>
      <c r="J77" s="45"/>
      <c r="K77" s="42"/>
      <c r="L77" s="43"/>
      <c r="M77" s="38"/>
      <c r="N77" s="19"/>
    </row>
    <row r="78" spans="1:18" s="3" customFormat="1" ht="12.75" thickBot="1">
      <c r="A78" s="22" t="s">
        <v>115</v>
      </c>
      <c r="B78" s="341" t="s">
        <v>116</v>
      </c>
      <c r="C78" s="342"/>
      <c r="D78" s="342"/>
      <c r="E78" s="342"/>
      <c r="F78" s="342"/>
      <c r="G78" s="342"/>
      <c r="H78" s="343"/>
      <c r="I78" s="23" t="s">
        <v>19</v>
      </c>
      <c r="J78" s="45"/>
      <c r="K78" s="42"/>
      <c r="L78" s="43"/>
      <c r="M78" s="38"/>
      <c r="N78" s="25"/>
      <c r="R78" s="53">
        <f>K79-29.999</f>
        <v>4.6300999997228587E-4</v>
      </c>
    </row>
    <row r="79" spans="1:18" s="3" customFormat="1" ht="12">
      <c r="A79" s="14" t="s">
        <v>117</v>
      </c>
      <c r="B79" s="329" t="s">
        <v>118</v>
      </c>
      <c r="C79" s="330"/>
      <c r="D79" s="330"/>
      <c r="E79" s="330"/>
      <c r="F79" s="330"/>
      <c r="G79" s="330"/>
      <c r="H79" s="331"/>
      <c r="I79" s="15" t="s">
        <v>19</v>
      </c>
      <c r="J79" s="45">
        <f>J21-J36</f>
        <v>-446.83899999999994</v>
      </c>
      <c r="K79" s="42">
        <f>K21-K36</f>
        <v>29.999463009999971</v>
      </c>
      <c r="L79" s="43">
        <f t="shared" si="0"/>
        <v>476.83846300999994</v>
      </c>
      <c r="M79" s="38">
        <f>L79/J79</f>
        <v>-1.0671370740020454</v>
      </c>
      <c r="N79" s="21"/>
    </row>
    <row r="80" spans="1:18" s="3" customFormat="1" ht="12">
      <c r="A80" s="17" t="s">
        <v>119</v>
      </c>
      <c r="B80" s="313" t="s">
        <v>21</v>
      </c>
      <c r="C80" s="314"/>
      <c r="D80" s="314"/>
      <c r="E80" s="314"/>
      <c r="F80" s="314"/>
      <c r="G80" s="314"/>
      <c r="H80" s="315"/>
      <c r="I80" s="18" t="s">
        <v>19</v>
      </c>
      <c r="J80" s="45">
        <f>J81+J82+J83</f>
        <v>0</v>
      </c>
      <c r="K80" s="42">
        <f>K81+K82+K83</f>
        <v>0</v>
      </c>
      <c r="L80" s="46"/>
      <c r="M80" s="47"/>
      <c r="N80" s="19"/>
    </row>
    <row r="81" spans="1:14" s="3" customFormat="1" ht="24" customHeight="1">
      <c r="A81" s="17" t="s">
        <v>120</v>
      </c>
      <c r="B81" s="323" t="s">
        <v>23</v>
      </c>
      <c r="C81" s="324"/>
      <c r="D81" s="324"/>
      <c r="E81" s="324"/>
      <c r="F81" s="324"/>
      <c r="G81" s="324"/>
      <c r="H81" s="325"/>
      <c r="I81" s="18" t="s">
        <v>19</v>
      </c>
      <c r="J81" s="45"/>
      <c r="K81" s="42"/>
      <c r="L81" s="43"/>
      <c r="M81" s="38"/>
      <c r="N81" s="19"/>
    </row>
    <row r="82" spans="1:14" s="3" customFormat="1" ht="24" customHeight="1">
      <c r="A82" s="17" t="s">
        <v>121</v>
      </c>
      <c r="B82" s="323" t="s">
        <v>25</v>
      </c>
      <c r="C82" s="324"/>
      <c r="D82" s="324"/>
      <c r="E82" s="324"/>
      <c r="F82" s="324"/>
      <c r="G82" s="324"/>
      <c r="H82" s="325"/>
      <c r="I82" s="18" t="s">
        <v>19</v>
      </c>
      <c r="J82" s="45"/>
      <c r="K82" s="42"/>
      <c r="L82" s="43"/>
      <c r="M82" s="38"/>
      <c r="N82" s="19"/>
    </row>
    <row r="83" spans="1:14" s="3" customFormat="1" ht="24" customHeight="1">
      <c r="A83" s="17" t="s">
        <v>122</v>
      </c>
      <c r="B83" s="323" t="s">
        <v>27</v>
      </c>
      <c r="C83" s="324"/>
      <c r="D83" s="324"/>
      <c r="E83" s="324"/>
      <c r="F83" s="324"/>
      <c r="G83" s="324"/>
      <c r="H83" s="325"/>
      <c r="I83" s="18" t="s">
        <v>19</v>
      </c>
      <c r="J83" s="45"/>
      <c r="K83" s="42"/>
      <c r="L83" s="43"/>
      <c r="M83" s="38"/>
      <c r="N83" s="19"/>
    </row>
    <row r="84" spans="1:14" s="3" customFormat="1" ht="12">
      <c r="A84" s="17" t="s">
        <v>123</v>
      </c>
      <c r="B84" s="313" t="s">
        <v>29</v>
      </c>
      <c r="C84" s="314"/>
      <c r="D84" s="314"/>
      <c r="E84" s="314"/>
      <c r="F84" s="314"/>
      <c r="G84" s="314"/>
      <c r="H84" s="315"/>
      <c r="I84" s="18" t="s">
        <v>19</v>
      </c>
      <c r="J84" s="45"/>
      <c r="K84" s="42"/>
      <c r="L84" s="43"/>
      <c r="M84" s="38"/>
      <c r="N84" s="19"/>
    </row>
    <row r="85" spans="1:14" s="3" customFormat="1" ht="12">
      <c r="A85" s="17" t="s">
        <v>124</v>
      </c>
      <c r="B85" s="313" t="s">
        <v>31</v>
      </c>
      <c r="C85" s="314"/>
      <c r="D85" s="314"/>
      <c r="E85" s="314"/>
      <c r="F85" s="314"/>
      <c r="G85" s="314"/>
      <c r="H85" s="315"/>
      <c r="I85" s="18" t="s">
        <v>19</v>
      </c>
      <c r="J85" s="45"/>
      <c r="K85" s="42"/>
      <c r="L85" s="43"/>
      <c r="M85" s="38"/>
      <c r="N85" s="19"/>
    </row>
    <row r="86" spans="1:14" s="3" customFormat="1" ht="12">
      <c r="A86" s="17" t="s">
        <v>125</v>
      </c>
      <c r="B86" s="313" t="s">
        <v>33</v>
      </c>
      <c r="C86" s="314"/>
      <c r="D86" s="314"/>
      <c r="E86" s="314"/>
      <c r="F86" s="314"/>
      <c r="G86" s="314"/>
      <c r="H86" s="315"/>
      <c r="I86" s="18" t="s">
        <v>19</v>
      </c>
      <c r="J86" s="45"/>
      <c r="K86" s="42"/>
      <c r="L86" s="43"/>
      <c r="M86" s="38"/>
      <c r="N86" s="19"/>
    </row>
    <row r="87" spans="1:14" s="3" customFormat="1" ht="12">
      <c r="A87" s="17" t="s">
        <v>126</v>
      </c>
      <c r="B87" s="313" t="s">
        <v>35</v>
      </c>
      <c r="C87" s="314"/>
      <c r="D87" s="314"/>
      <c r="E87" s="314"/>
      <c r="F87" s="314"/>
      <c r="G87" s="314"/>
      <c r="H87" s="315"/>
      <c r="I87" s="18" t="s">
        <v>19</v>
      </c>
      <c r="J87" s="45"/>
      <c r="K87" s="42"/>
      <c r="L87" s="43"/>
      <c r="M87" s="38"/>
      <c r="N87" s="19"/>
    </row>
    <row r="88" spans="1:14" s="3" customFormat="1" ht="12">
      <c r="A88" s="17" t="s">
        <v>127</v>
      </c>
      <c r="B88" s="313" t="s">
        <v>37</v>
      </c>
      <c r="C88" s="314"/>
      <c r="D88" s="314"/>
      <c r="E88" s="314"/>
      <c r="F88" s="314"/>
      <c r="G88" s="314"/>
      <c r="H88" s="315"/>
      <c r="I88" s="18" t="s">
        <v>19</v>
      </c>
      <c r="J88" s="45"/>
      <c r="K88" s="42"/>
      <c r="L88" s="43"/>
      <c r="M88" s="38"/>
      <c r="N88" s="19"/>
    </row>
    <row r="89" spans="1:14" s="3" customFormat="1" ht="12">
      <c r="A89" s="17" t="s">
        <v>128</v>
      </c>
      <c r="B89" s="313" t="s">
        <v>39</v>
      </c>
      <c r="C89" s="314"/>
      <c r="D89" s="314"/>
      <c r="E89" s="314"/>
      <c r="F89" s="314"/>
      <c r="G89" s="314"/>
      <c r="H89" s="315"/>
      <c r="I89" s="18" t="s">
        <v>19</v>
      </c>
      <c r="J89" s="45"/>
      <c r="K89" s="42"/>
      <c r="L89" s="43"/>
      <c r="M89" s="38"/>
      <c r="N89" s="19"/>
    </row>
    <row r="90" spans="1:14" s="3" customFormat="1" ht="24" customHeight="1">
      <c r="A90" s="17" t="s">
        <v>129</v>
      </c>
      <c r="B90" s="326" t="s">
        <v>41</v>
      </c>
      <c r="C90" s="327"/>
      <c r="D90" s="327"/>
      <c r="E90" s="327"/>
      <c r="F90" s="327"/>
      <c r="G90" s="327"/>
      <c r="H90" s="328"/>
      <c r="I90" s="18" t="s">
        <v>19</v>
      </c>
      <c r="J90" s="45">
        <f>J91+J92</f>
        <v>0</v>
      </c>
      <c r="K90" s="42">
        <f>K91+K92</f>
        <v>0</v>
      </c>
      <c r="L90" s="43"/>
      <c r="M90" s="38"/>
      <c r="N90" s="19"/>
    </row>
    <row r="91" spans="1:14" s="3" customFormat="1" ht="12">
      <c r="A91" s="17" t="s">
        <v>130</v>
      </c>
      <c r="B91" s="310" t="s">
        <v>43</v>
      </c>
      <c r="C91" s="311"/>
      <c r="D91" s="311"/>
      <c r="E91" s="311"/>
      <c r="F91" s="311"/>
      <c r="G91" s="311"/>
      <c r="H91" s="312"/>
      <c r="I91" s="18" t="s">
        <v>19</v>
      </c>
      <c r="J91" s="45"/>
      <c r="K91" s="42"/>
      <c r="L91" s="43"/>
      <c r="M91" s="38"/>
      <c r="N91" s="19"/>
    </row>
    <row r="92" spans="1:14" s="3" customFormat="1" ht="12">
      <c r="A92" s="17" t="s">
        <v>131</v>
      </c>
      <c r="B92" s="310" t="s">
        <v>45</v>
      </c>
      <c r="C92" s="311"/>
      <c r="D92" s="311"/>
      <c r="E92" s="311"/>
      <c r="F92" s="311"/>
      <c r="G92" s="311"/>
      <c r="H92" s="312"/>
      <c r="I92" s="18" t="s">
        <v>19</v>
      </c>
      <c r="J92" s="45"/>
      <c r="K92" s="42"/>
      <c r="L92" s="43"/>
      <c r="M92" s="38"/>
      <c r="N92" s="19"/>
    </row>
    <row r="93" spans="1:14" s="3" customFormat="1" ht="12">
      <c r="A93" s="17" t="s">
        <v>132</v>
      </c>
      <c r="B93" s="313" t="s">
        <v>47</v>
      </c>
      <c r="C93" s="314"/>
      <c r="D93" s="314"/>
      <c r="E93" s="314"/>
      <c r="F93" s="314"/>
      <c r="G93" s="314"/>
      <c r="H93" s="315"/>
      <c r="I93" s="18" t="s">
        <v>19</v>
      </c>
      <c r="J93" s="45"/>
      <c r="K93" s="42"/>
      <c r="L93" s="43"/>
      <c r="M93" s="38"/>
      <c r="N93" s="19"/>
    </row>
    <row r="94" spans="1:14" s="3" customFormat="1" ht="12">
      <c r="A94" s="17" t="s">
        <v>133</v>
      </c>
      <c r="B94" s="316" t="s">
        <v>134</v>
      </c>
      <c r="C94" s="317"/>
      <c r="D94" s="317"/>
      <c r="E94" s="317"/>
      <c r="F94" s="317"/>
      <c r="G94" s="317"/>
      <c r="H94" s="318"/>
      <c r="I94" s="18" t="s">
        <v>19</v>
      </c>
      <c r="J94" s="45">
        <f>J95-J101</f>
        <v>-60.628</v>
      </c>
      <c r="K94" s="42">
        <f>K95-K101</f>
        <v>-11.4</v>
      </c>
      <c r="L94" s="43">
        <f t="shared" ref="L94:L137" si="2">K94-J94</f>
        <v>49.228000000000002</v>
      </c>
      <c r="M94" s="38">
        <f>L94/J94</f>
        <v>-0.81196806755954343</v>
      </c>
      <c r="N94" s="19"/>
    </row>
    <row r="95" spans="1:14" s="3" customFormat="1" ht="12">
      <c r="A95" s="17" t="s">
        <v>135</v>
      </c>
      <c r="B95" s="313" t="s">
        <v>136</v>
      </c>
      <c r="C95" s="314"/>
      <c r="D95" s="314"/>
      <c r="E95" s="314"/>
      <c r="F95" s="314"/>
      <c r="G95" s="314"/>
      <c r="H95" s="315"/>
      <c r="I95" s="18" t="s">
        <v>19</v>
      </c>
      <c r="J95" s="45"/>
      <c r="K95" s="42">
        <f>K96+K97+K98+K100</f>
        <v>0</v>
      </c>
      <c r="L95" s="43">
        <f t="shared" si="2"/>
        <v>0</v>
      </c>
      <c r="M95" s="38"/>
      <c r="N95" s="19"/>
    </row>
    <row r="96" spans="1:14" s="3" customFormat="1" ht="12">
      <c r="A96" s="17" t="s">
        <v>137</v>
      </c>
      <c r="B96" s="310" t="s">
        <v>138</v>
      </c>
      <c r="C96" s="311"/>
      <c r="D96" s="311"/>
      <c r="E96" s="311"/>
      <c r="F96" s="311"/>
      <c r="G96" s="311"/>
      <c r="H96" s="312"/>
      <c r="I96" s="18" t="s">
        <v>19</v>
      </c>
      <c r="J96" s="45"/>
      <c r="K96" s="42"/>
      <c r="L96" s="43"/>
      <c r="M96" s="38"/>
      <c r="N96" s="19"/>
    </row>
    <row r="97" spans="1:18" s="3" customFormat="1" ht="12">
      <c r="A97" s="17" t="s">
        <v>139</v>
      </c>
      <c r="B97" s="310" t="s">
        <v>140</v>
      </c>
      <c r="C97" s="311"/>
      <c r="D97" s="311"/>
      <c r="E97" s="311"/>
      <c r="F97" s="311"/>
      <c r="G97" s="311"/>
      <c r="H97" s="312"/>
      <c r="I97" s="18" t="s">
        <v>19</v>
      </c>
      <c r="J97" s="45"/>
      <c r="K97" s="42"/>
      <c r="L97" s="43"/>
      <c r="M97" s="38"/>
      <c r="N97" s="19"/>
    </row>
    <row r="98" spans="1:18" s="3" customFormat="1" ht="12">
      <c r="A98" s="17" t="s">
        <v>141</v>
      </c>
      <c r="B98" s="310" t="s">
        <v>142</v>
      </c>
      <c r="C98" s="311"/>
      <c r="D98" s="311"/>
      <c r="E98" s="311"/>
      <c r="F98" s="311"/>
      <c r="G98" s="311"/>
      <c r="H98" s="312"/>
      <c r="I98" s="18" t="s">
        <v>19</v>
      </c>
      <c r="J98" s="45">
        <f>J99</f>
        <v>0</v>
      </c>
      <c r="K98" s="42">
        <f>K99</f>
        <v>0</v>
      </c>
      <c r="L98" s="43"/>
      <c r="M98" s="38"/>
      <c r="N98" s="19"/>
    </row>
    <row r="99" spans="1:18" s="3" customFormat="1" ht="12">
      <c r="A99" s="17" t="s">
        <v>143</v>
      </c>
      <c r="B99" s="320" t="s">
        <v>144</v>
      </c>
      <c r="C99" s="321"/>
      <c r="D99" s="321"/>
      <c r="E99" s="321"/>
      <c r="F99" s="321"/>
      <c r="G99" s="321"/>
      <c r="H99" s="322"/>
      <c r="I99" s="18" t="s">
        <v>19</v>
      </c>
      <c r="J99" s="45"/>
      <c r="K99" s="42"/>
      <c r="L99" s="43"/>
      <c r="M99" s="38"/>
      <c r="N99" s="19"/>
    </row>
    <row r="100" spans="1:18" s="3" customFormat="1" ht="12.75">
      <c r="A100" s="17" t="s">
        <v>145</v>
      </c>
      <c r="B100" s="310" t="s">
        <v>146</v>
      </c>
      <c r="C100" s="311"/>
      <c r="D100" s="311"/>
      <c r="E100" s="311"/>
      <c r="F100" s="311"/>
      <c r="G100" s="311"/>
      <c r="H100" s="312"/>
      <c r="I100" s="18" t="s">
        <v>19</v>
      </c>
      <c r="J100" s="49">
        <f>60.628-51.95</f>
        <v>8.6779999999999973</v>
      </c>
      <c r="K100" s="42"/>
      <c r="L100" s="43">
        <f t="shared" si="2"/>
        <v>-8.6779999999999973</v>
      </c>
      <c r="M100" s="38">
        <f>L100/J100</f>
        <v>-1</v>
      </c>
      <c r="N100" s="19"/>
    </row>
    <row r="101" spans="1:18" s="3" customFormat="1" ht="12">
      <c r="A101" s="17" t="s">
        <v>147</v>
      </c>
      <c r="B101" s="313" t="s">
        <v>102</v>
      </c>
      <c r="C101" s="314"/>
      <c r="D101" s="314"/>
      <c r="E101" s="314"/>
      <c r="F101" s="314"/>
      <c r="G101" s="314"/>
      <c r="H101" s="315"/>
      <c r="I101" s="18" t="s">
        <v>19</v>
      </c>
      <c r="J101" s="45">
        <f>J102+J103+J104+J106</f>
        <v>60.628</v>
      </c>
      <c r="K101" s="42">
        <f>K102+K103+K104+K106</f>
        <v>11.4</v>
      </c>
      <c r="L101" s="43">
        <f t="shared" si="2"/>
        <v>-49.228000000000002</v>
      </c>
      <c r="M101" s="38">
        <f>L101/J101</f>
        <v>-0.81196806755954343</v>
      </c>
      <c r="N101" s="19"/>
    </row>
    <row r="102" spans="1:18" s="3" customFormat="1" ht="12">
      <c r="A102" s="17" t="s">
        <v>148</v>
      </c>
      <c r="B102" s="310" t="s">
        <v>149</v>
      </c>
      <c r="C102" s="311"/>
      <c r="D102" s="311"/>
      <c r="E102" s="311"/>
      <c r="F102" s="311"/>
      <c r="G102" s="311"/>
      <c r="H102" s="312"/>
      <c r="I102" s="18" t="s">
        <v>19</v>
      </c>
      <c r="J102" s="45"/>
      <c r="K102" s="42"/>
      <c r="L102" s="43"/>
      <c r="M102" s="38"/>
      <c r="N102" s="19"/>
    </row>
    <row r="103" spans="1:18" s="3" customFormat="1" ht="12.75">
      <c r="A103" s="17" t="s">
        <v>150</v>
      </c>
      <c r="B103" s="310" t="s">
        <v>151</v>
      </c>
      <c r="C103" s="311"/>
      <c r="D103" s="311"/>
      <c r="E103" s="311"/>
      <c r="F103" s="311"/>
      <c r="G103" s="311"/>
      <c r="H103" s="312"/>
      <c r="I103" s="18" t="s">
        <v>19</v>
      </c>
      <c r="J103" s="49">
        <v>60.628</v>
      </c>
      <c r="K103" s="42">
        <f>8.91</f>
        <v>8.91</v>
      </c>
      <c r="L103" s="43">
        <f t="shared" si="2"/>
        <v>-51.718000000000004</v>
      </c>
      <c r="M103" s="38">
        <f>L103/J103</f>
        <v>-0.85303820017153797</v>
      </c>
      <c r="N103" s="19"/>
    </row>
    <row r="104" spans="1:18" s="3" customFormat="1" ht="12">
      <c r="A104" s="17" t="s">
        <v>152</v>
      </c>
      <c r="B104" s="310" t="s">
        <v>153</v>
      </c>
      <c r="C104" s="311"/>
      <c r="D104" s="311"/>
      <c r="E104" s="311"/>
      <c r="F104" s="311"/>
      <c r="G104" s="311"/>
      <c r="H104" s="312"/>
      <c r="I104" s="18" t="s">
        <v>19</v>
      </c>
      <c r="J104" s="45">
        <f>J105</f>
        <v>0</v>
      </c>
      <c r="K104" s="42">
        <f>K105</f>
        <v>0</v>
      </c>
      <c r="L104" s="43"/>
      <c r="M104" s="38"/>
      <c r="N104" s="19"/>
    </row>
    <row r="105" spans="1:18" s="3" customFormat="1" ht="12">
      <c r="A105" s="17" t="s">
        <v>154</v>
      </c>
      <c r="B105" s="320" t="s">
        <v>144</v>
      </c>
      <c r="C105" s="321"/>
      <c r="D105" s="321"/>
      <c r="E105" s="321"/>
      <c r="F105" s="321"/>
      <c r="G105" s="321"/>
      <c r="H105" s="322"/>
      <c r="I105" s="18" t="s">
        <v>19</v>
      </c>
      <c r="J105" s="45"/>
      <c r="K105" s="42"/>
      <c r="L105" s="43"/>
      <c r="M105" s="38"/>
      <c r="N105" s="19"/>
    </row>
    <row r="106" spans="1:18" s="3" customFormat="1" ht="12">
      <c r="A106" s="17" t="s">
        <v>155</v>
      </c>
      <c r="B106" s="310" t="s">
        <v>156</v>
      </c>
      <c r="C106" s="311"/>
      <c r="D106" s="311"/>
      <c r="E106" s="311"/>
      <c r="F106" s="311"/>
      <c r="G106" s="311"/>
      <c r="H106" s="312"/>
      <c r="I106" s="18" t="s">
        <v>19</v>
      </c>
      <c r="J106" s="45"/>
      <c r="K106" s="42">
        <f>2.65-0.16</f>
        <v>2.4899999999999998</v>
      </c>
      <c r="L106" s="43"/>
      <c r="M106" s="38"/>
      <c r="N106" s="19"/>
    </row>
    <row r="107" spans="1:18" s="3" customFormat="1" ht="12">
      <c r="A107" s="17" t="s">
        <v>157</v>
      </c>
      <c r="B107" s="316" t="s">
        <v>158</v>
      </c>
      <c r="C107" s="317"/>
      <c r="D107" s="317"/>
      <c r="E107" s="317"/>
      <c r="F107" s="317"/>
      <c r="G107" s="317"/>
      <c r="H107" s="318"/>
      <c r="I107" s="18" t="s">
        <v>19</v>
      </c>
      <c r="J107" s="45">
        <f>J79+J94</f>
        <v>-507.46699999999993</v>
      </c>
      <c r="K107" s="42">
        <f>K79+K94</f>
        <v>18.599463009999972</v>
      </c>
      <c r="L107" s="43">
        <f t="shared" si="2"/>
        <v>526.06646300999989</v>
      </c>
      <c r="M107" s="38">
        <f>L107/J107</f>
        <v>-1.0366515714519366</v>
      </c>
      <c r="N107" s="19"/>
      <c r="R107" s="52">
        <f>K107-18.6</f>
        <v>-5.3699000002893627E-4</v>
      </c>
    </row>
    <row r="108" spans="1:18" s="3" customFormat="1" ht="24" customHeight="1">
      <c r="A108" s="17" t="s">
        <v>159</v>
      </c>
      <c r="B108" s="326" t="s">
        <v>160</v>
      </c>
      <c r="C108" s="327"/>
      <c r="D108" s="327"/>
      <c r="E108" s="327"/>
      <c r="F108" s="327"/>
      <c r="G108" s="327"/>
      <c r="H108" s="328"/>
      <c r="I108" s="18" t="s">
        <v>19</v>
      </c>
      <c r="J108" s="45"/>
      <c r="K108" s="45"/>
      <c r="L108" s="46"/>
      <c r="M108" s="47"/>
      <c r="N108" s="19"/>
    </row>
    <row r="109" spans="1:18" s="3" customFormat="1" ht="24" customHeight="1">
      <c r="A109" s="17" t="s">
        <v>161</v>
      </c>
      <c r="B109" s="323" t="s">
        <v>23</v>
      </c>
      <c r="C109" s="324"/>
      <c r="D109" s="324"/>
      <c r="E109" s="324"/>
      <c r="F109" s="324"/>
      <c r="G109" s="324"/>
      <c r="H109" s="325"/>
      <c r="I109" s="18" t="s">
        <v>19</v>
      </c>
      <c r="J109" s="45"/>
      <c r="K109" s="45"/>
      <c r="L109" s="46"/>
      <c r="M109" s="47"/>
      <c r="N109" s="19"/>
    </row>
    <row r="110" spans="1:18" s="3" customFormat="1" ht="24" customHeight="1">
      <c r="A110" s="17" t="s">
        <v>162</v>
      </c>
      <c r="B110" s="323" t="s">
        <v>25</v>
      </c>
      <c r="C110" s="324"/>
      <c r="D110" s="324"/>
      <c r="E110" s="324"/>
      <c r="F110" s="324"/>
      <c r="G110" s="324"/>
      <c r="H110" s="325"/>
      <c r="I110" s="18" t="s">
        <v>19</v>
      </c>
      <c r="J110" s="45"/>
      <c r="K110" s="45"/>
      <c r="L110" s="46"/>
      <c r="M110" s="47"/>
      <c r="N110" s="19"/>
    </row>
    <row r="111" spans="1:18" s="3" customFormat="1" ht="24" customHeight="1">
      <c r="A111" s="17" t="s">
        <v>163</v>
      </c>
      <c r="B111" s="323" t="s">
        <v>27</v>
      </c>
      <c r="C111" s="324"/>
      <c r="D111" s="324"/>
      <c r="E111" s="324"/>
      <c r="F111" s="324"/>
      <c r="G111" s="324"/>
      <c r="H111" s="325"/>
      <c r="I111" s="18" t="s">
        <v>19</v>
      </c>
      <c r="J111" s="45"/>
      <c r="K111" s="45"/>
      <c r="L111" s="46"/>
      <c r="M111" s="47"/>
      <c r="N111" s="19"/>
    </row>
    <row r="112" spans="1:18" s="3" customFormat="1" ht="12">
      <c r="A112" s="17" t="s">
        <v>164</v>
      </c>
      <c r="B112" s="313" t="s">
        <v>29</v>
      </c>
      <c r="C112" s="314"/>
      <c r="D112" s="314"/>
      <c r="E112" s="314"/>
      <c r="F112" s="314"/>
      <c r="G112" s="314"/>
      <c r="H112" s="315"/>
      <c r="I112" s="18" t="s">
        <v>19</v>
      </c>
      <c r="J112" s="45"/>
      <c r="K112" s="45"/>
      <c r="L112" s="46"/>
      <c r="M112" s="47"/>
      <c r="N112" s="19"/>
    </row>
    <row r="113" spans="1:14" s="3" customFormat="1" ht="12">
      <c r="A113" s="17" t="s">
        <v>165</v>
      </c>
      <c r="B113" s="313" t="s">
        <v>31</v>
      </c>
      <c r="C113" s="314"/>
      <c r="D113" s="314"/>
      <c r="E113" s="314"/>
      <c r="F113" s="314"/>
      <c r="G113" s="314"/>
      <c r="H113" s="315"/>
      <c r="I113" s="18" t="s">
        <v>19</v>
      </c>
      <c r="J113" s="45"/>
      <c r="K113" s="45"/>
      <c r="L113" s="46"/>
      <c r="M113" s="47"/>
      <c r="N113" s="19"/>
    </row>
    <row r="114" spans="1:14" s="3" customFormat="1" ht="12">
      <c r="A114" s="17" t="s">
        <v>166</v>
      </c>
      <c r="B114" s="313" t="s">
        <v>33</v>
      </c>
      <c r="C114" s="314"/>
      <c r="D114" s="314"/>
      <c r="E114" s="314"/>
      <c r="F114" s="314"/>
      <c r="G114" s="314"/>
      <c r="H114" s="315"/>
      <c r="I114" s="18" t="s">
        <v>19</v>
      </c>
      <c r="J114" s="45"/>
      <c r="K114" s="45"/>
      <c r="L114" s="46"/>
      <c r="M114" s="47"/>
      <c r="N114" s="19"/>
    </row>
    <row r="115" spans="1:14" s="3" customFormat="1" ht="12">
      <c r="A115" s="17" t="s">
        <v>167</v>
      </c>
      <c r="B115" s="313" t="s">
        <v>35</v>
      </c>
      <c r="C115" s="314"/>
      <c r="D115" s="314"/>
      <c r="E115" s="314"/>
      <c r="F115" s="314"/>
      <c r="G115" s="314"/>
      <c r="H115" s="315"/>
      <c r="I115" s="18" t="s">
        <v>19</v>
      </c>
      <c r="J115" s="45"/>
      <c r="K115" s="45"/>
      <c r="L115" s="46"/>
      <c r="M115" s="47"/>
      <c r="N115" s="19"/>
    </row>
    <row r="116" spans="1:14" s="3" customFormat="1" ht="12">
      <c r="A116" s="17" t="s">
        <v>168</v>
      </c>
      <c r="B116" s="313" t="s">
        <v>37</v>
      </c>
      <c r="C116" s="314"/>
      <c r="D116" s="314"/>
      <c r="E116" s="314"/>
      <c r="F116" s="314"/>
      <c r="G116" s="314"/>
      <c r="H116" s="315"/>
      <c r="I116" s="18" t="s">
        <v>19</v>
      </c>
      <c r="J116" s="45"/>
      <c r="K116" s="45"/>
      <c r="L116" s="46"/>
      <c r="M116" s="47"/>
      <c r="N116" s="19"/>
    </row>
    <row r="117" spans="1:14" s="3" customFormat="1" ht="12">
      <c r="A117" s="17" t="s">
        <v>169</v>
      </c>
      <c r="B117" s="313" t="s">
        <v>39</v>
      </c>
      <c r="C117" s="314"/>
      <c r="D117" s="314"/>
      <c r="E117" s="314"/>
      <c r="F117" s="314"/>
      <c r="G117" s="314"/>
      <c r="H117" s="315"/>
      <c r="I117" s="18" t="s">
        <v>19</v>
      </c>
      <c r="J117" s="45"/>
      <c r="K117" s="45"/>
      <c r="L117" s="46"/>
      <c r="M117" s="47"/>
      <c r="N117" s="19"/>
    </row>
    <row r="118" spans="1:14" s="3" customFormat="1" ht="24" customHeight="1">
      <c r="A118" s="17" t="s">
        <v>170</v>
      </c>
      <c r="B118" s="326" t="s">
        <v>41</v>
      </c>
      <c r="C118" s="327"/>
      <c r="D118" s="327"/>
      <c r="E118" s="327"/>
      <c r="F118" s="327"/>
      <c r="G118" s="327"/>
      <c r="H118" s="328"/>
      <c r="I118" s="18" t="s">
        <v>19</v>
      </c>
      <c r="J118" s="45"/>
      <c r="K118" s="45"/>
      <c r="L118" s="46"/>
      <c r="M118" s="47"/>
      <c r="N118" s="19"/>
    </row>
    <row r="119" spans="1:14" s="3" customFormat="1" ht="12">
      <c r="A119" s="17" t="s">
        <v>171</v>
      </c>
      <c r="B119" s="310" t="s">
        <v>43</v>
      </c>
      <c r="C119" s="311"/>
      <c r="D119" s="311"/>
      <c r="E119" s="311"/>
      <c r="F119" s="311"/>
      <c r="G119" s="311"/>
      <c r="H119" s="312"/>
      <c r="I119" s="18" t="s">
        <v>19</v>
      </c>
      <c r="J119" s="45"/>
      <c r="K119" s="45"/>
      <c r="L119" s="46"/>
      <c r="M119" s="47"/>
      <c r="N119" s="19"/>
    </row>
    <row r="120" spans="1:14" s="3" customFormat="1" ht="12">
      <c r="A120" s="17" t="s">
        <v>172</v>
      </c>
      <c r="B120" s="310" t="s">
        <v>45</v>
      </c>
      <c r="C120" s="311"/>
      <c r="D120" s="311"/>
      <c r="E120" s="311"/>
      <c r="F120" s="311"/>
      <c r="G120" s="311"/>
      <c r="H120" s="312"/>
      <c r="I120" s="18" t="s">
        <v>19</v>
      </c>
      <c r="J120" s="45"/>
      <c r="K120" s="45"/>
      <c r="L120" s="46"/>
      <c r="M120" s="47"/>
      <c r="N120" s="19"/>
    </row>
    <row r="121" spans="1:14" s="3" customFormat="1" ht="12">
      <c r="A121" s="17" t="s">
        <v>173</v>
      </c>
      <c r="B121" s="313" t="s">
        <v>47</v>
      </c>
      <c r="C121" s="314"/>
      <c r="D121" s="314"/>
      <c r="E121" s="314"/>
      <c r="F121" s="314"/>
      <c r="G121" s="314"/>
      <c r="H121" s="315"/>
      <c r="I121" s="18" t="s">
        <v>19</v>
      </c>
      <c r="J121" s="45"/>
      <c r="K121" s="45"/>
      <c r="L121" s="46"/>
      <c r="M121" s="47"/>
      <c r="N121" s="19"/>
    </row>
    <row r="122" spans="1:14" s="3" customFormat="1" ht="12">
      <c r="A122" s="17" t="s">
        <v>174</v>
      </c>
      <c r="B122" s="316" t="s">
        <v>175</v>
      </c>
      <c r="C122" s="317"/>
      <c r="D122" s="317"/>
      <c r="E122" s="317"/>
      <c r="F122" s="317"/>
      <c r="G122" s="317"/>
      <c r="H122" s="318"/>
      <c r="I122" s="18" t="s">
        <v>19</v>
      </c>
      <c r="J122" s="45">
        <f>[9]ФЭМ!$E$112</f>
        <v>-12.164</v>
      </c>
      <c r="K122" s="42">
        <f>-15.772+18.6</f>
        <v>2.8280000000000012</v>
      </c>
      <c r="L122" s="43">
        <f t="shared" si="2"/>
        <v>14.992000000000001</v>
      </c>
      <c r="M122" s="38">
        <f>L122/J122</f>
        <v>-1.232489312726077</v>
      </c>
      <c r="N122" s="19"/>
    </row>
    <row r="123" spans="1:14" s="3" customFormat="1" ht="12">
      <c r="A123" s="17" t="s">
        <v>176</v>
      </c>
      <c r="B123" s="313" t="s">
        <v>21</v>
      </c>
      <c r="C123" s="314"/>
      <c r="D123" s="314"/>
      <c r="E123" s="314"/>
      <c r="F123" s="314"/>
      <c r="G123" s="314"/>
      <c r="H123" s="315"/>
      <c r="I123" s="18" t="s">
        <v>19</v>
      </c>
      <c r="J123" s="45"/>
      <c r="K123" s="42"/>
      <c r="L123" s="43"/>
      <c r="M123" s="38"/>
      <c r="N123" s="19"/>
    </row>
    <row r="124" spans="1:14" s="3" customFormat="1" ht="24" customHeight="1">
      <c r="A124" s="17" t="s">
        <v>177</v>
      </c>
      <c r="B124" s="323" t="s">
        <v>23</v>
      </c>
      <c r="C124" s="324"/>
      <c r="D124" s="324"/>
      <c r="E124" s="324"/>
      <c r="F124" s="324"/>
      <c r="G124" s="324"/>
      <c r="H124" s="325"/>
      <c r="I124" s="18" t="s">
        <v>19</v>
      </c>
      <c r="J124" s="45"/>
      <c r="K124" s="42"/>
      <c r="L124" s="43"/>
      <c r="M124" s="38"/>
      <c r="N124" s="19"/>
    </row>
    <row r="125" spans="1:14" s="3" customFormat="1" ht="24" customHeight="1">
      <c r="A125" s="17" t="s">
        <v>178</v>
      </c>
      <c r="B125" s="323" t="s">
        <v>25</v>
      </c>
      <c r="C125" s="324"/>
      <c r="D125" s="324"/>
      <c r="E125" s="324"/>
      <c r="F125" s="324"/>
      <c r="G125" s="324"/>
      <c r="H125" s="325"/>
      <c r="I125" s="18" t="s">
        <v>19</v>
      </c>
      <c r="J125" s="45"/>
      <c r="K125" s="42"/>
      <c r="L125" s="43"/>
      <c r="M125" s="38"/>
      <c r="N125" s="19"/>
    </row>
    <row r="126" spans="1:14" s="3" customFormat="1" ht="24" customHeight="1">
      <c r="A126" s="17" t="s">
        <v>179</v>
      </c>
      <c r="B126" s="323" t="s">
        <v>27</v>
      </c>
      <c r="C126" s="324"/>
      <c r="D126" s="324"/>
      <c r="E126" s="324"/>
      <c r="F126" s="324"/>
      <c r="G126" s="324"/>
      <c r="H126" s="325"/>
      <c r="I126" s="18" t="s">
        <v>19</v>
      </c>
      <c r="J126" s="45"/>
      <c r="K126" s="42"/>
      <c r="L126" s="43"/>
      <c r="M126" s="38"/>
      <c r="N126" s="19"/>
    </row>
    <row r="127" spans="1:14" s="3" customFormat="1" ht="12">
      <c r="A127" s="17" t="s">
        <v>180</v>
      </c>
      <c r="B127" s="313" t="s">
        <v>181</v>
      </c>
      <c r="C127" s="314"/>
      <c r="D127" s="314"/>
      <c r="E127" s="314"/>
      <c r="F127" s="314"/>
      <c r="G127" s="314"/>
      <c r="H127" s="315"/>
      <c r="I127" s="18" t="s">
        <v>19</v>
      </c>
      <c r="J127" s="45"/>
      <c r="K127" s="42"/>
      <c r="L127" s="43"/>
      <c r="M127" s="38"/>
      <c r="N127" s="19"/>
    </row>
    <row r="128" spans="1:14" s="3" customFormat="1" ht="12">
      <c r="A128" s="17" t="s">
        <v>182</v>
      </c>
      <c r="B128" s="313" t="s">
        <v>183</v>
      </c>
      <c r="C128" s="314"/>
      <c r="D128" s="314"/>
      <c r="E128" s="314"/>
      <c r="F128" s="314"/>
      <c r="G128" s="314"/>
      <c r="H128" s="315"/>
      <c r="I128" s="18" t="s">
        <v>19</v>
      </c>
      <c r="J128" s="45"/>
      <c r="K128" s="42"/>
      <c r="L128" s="43"/>
      <c r="M128" s="38"/>
      <c r="N128" s="19"/>
    </row>
    <row r="129" spans="1:14" s="3" customFormat="1" ht="12">
      <c r="A129" s="17" t="s">
        <v>184</v>
      </c>
      <c r="B129" s="313" t="s">
        <v>185</v>
      </c>
      <c r="C129" s="314"/>
      <c r="D129" s="314"/>
      <c r="E129" s="314"/>
      <c r="F129" s="314"/>
      <c r="G129" s="314"/>
      <c r="H129" s="315"/>
      <c r="I129" s="18" t="s">
        <v>19</v>
      </c>
      <c r="J129" s="45"/>
      <c r="K129" s="42"/>
      <c r="L129" s="43"/>
      <c r="M129" s="38"/>
      <c r="N129" s="19"/>
    </row>
    <row r="130" spans="1:14" s="3" customFormat="1" ht="12">
      <c r="A130" s="17" t="s">
        <v>186</v>
      </c>
      <c r="B130" s="313" t="s">
        <v>187</v>
      </c>
      <c r="C130" s="314"/>
      <c r="D130" s="314"/>
      <c r="E130" s="314"/>
      <c r="F130" s="314"/>
      <c r="G130" s="314"/>
      <c r="H130" s="315"/>
      <c r="I130" s="18" t="s">
        <v>19</v>
      </c>
      <c r="J130" s="45"/>
      <c r="K130" s="42"/>
      <c r="L130" s="43"/>
      <c r="M130" s="38"/>
      <c r="N130" s="19"/>
    </row>
    <row r="131" spans="1:14" s="3" customFormat="1" ht="12">
      <c r="A131" s="17" t="s">
        <v>188</v>
      </c>
      <c r="B131" s="313" t="s">
        <v>189</v>
      </c>
      <c r="C131" s="314"/>
      <c r="D131" s="314"/>
      <c r="E131" s="314"/>
      <c r="F131" s="314"/>
      <c r="G131" s="314"/>
      <c r="H131" s="315"/>
      <c r="I131" s="18" t="s">
        <v>19</v>
      </c>
      <c r="J131" s="45"/>
      <c r="K131" s="42"/>
      <c r="L131" s="43"/>
      <c r="M131" s="38"/>
      <c r="N131" s="19"/>
    </row>
    <row r="132" spans="1:14" s="3" customFormat="1" ht="12">
      <c r="A132" s="17" t="s">
        <v>190</v>
      </c>
      <c r="B132" s="313" t="s">
        <v>191</v>
      </c>
      <c r="C132" s="314"/>
      <c r="D132" s="314"/>
      <c r="E132" s="314"/>
      <c r="F132" s="314"/>
      <c r="G132" s="314"/>
      <c r="H132" s="315"/>
      <c r="I132" s="18" t="s">
        <v>19</v>
      </c>
      <c r="J132" s="45"/>
      <c r="K132" s="42"/>
      <c r="L132" s="43"/>
      <c r="M132" s="38"/>
      <c r="N132" s="19"/>
    </row>
    <row r="133" spans="1:14" s="3" customFormat="1" ht="24" customHeight="1">
      <c r="A133" s="17" t="s">
        <v>192</v>
      </c>
      <c r="B133" s="326" t="s">
        <v>41</v>
      </c>
      <c r="C133" s="327"/>
      <c r="D133" s="327"/>
      <c r="E133" s="327"/>
      <c r="F133" s="327"/>
      <c r="G133" s="327"/>
      <c r="H133" s="328"/>
      <c r="I133" s="18" t="s">
        <v>19</v>
      </c>
      <c r="J133" s="45"/>
      <c r="K133" s="42"/>
      <c r="L133" s="43"/>
      <c r="M133" s="38"/>
      <c r="N133" s="19"/>
    </row>
    <row r="134" spans="1:14" s="3" customFormat="1" ht="12">
      <c r="A134" s="17" t="s">
        <v>193</v>
      </c>
      <c r="B134" s="310" t="s">
        <v>43</v>
      </c>
      <c r="C134" s="311"/>
      <c r="D134" s="311"/>
      <c r="E134" s="311"/>
      <c r="F134" s="311"/>
      <c r="G134" s="311"/>
      <c r="H134" s="312"/>
      <c r="I134" s="18" t="s">
        <v>19</v>
      </c>
      <c r="J134" s="45"/>
      <c r="K134" s="42"/>
      <c r="L134" s="43"/>
      <c r="M134" s="38"/>
      <c r="N134" s="19"/>
    </row>
    <row r="135" spans="1:14" s="3" customFormat="1" ht="12">
      <c r="A135" s="17" t="s">
        <v>194</v>
      </c>
      <c r="B135" s="310" t="s">
        <v>45</v>
      </c>
      <c r="C135" s="311"/>
      <c r="D135" s="311"/>
      <c r="E135" s="311"/>
      <c r="F135" s="311"/>
      <c r="G135" s="311"/>
      <c r="H135" s="312"/>
      <c r="I135" s="18" t="s">
        <v>19</v>
      </c>
      <c r="J135" s="45"/>
      <c r="K135" s="42"/>
      <c r="L135" s="43"/>
      <c r="M135" s="38"/>
      <c r="N135" s="19"/>
    </row>
    <row r="136" spans="1:14" s="3" customFormat="1" ht="12">
      <c r="A136" s="17" t="s">
        <v>195</v>
      </c>
      <c r="B136" s="313" t="s">
        <v>196</v>
      </c>
      <c r="C136" s="314"/>
      <c r="D136" s="314"/>
      <c r="E136" s="314"/>
      <c r="F136" s="314"/>
      <c r="G136" s="314"/>
      <c r="H136" s="315"/>
      <c r="I136" s="18" t="s">
        <v>19</v>
      </c>
      <c r="J136" s="45"/>
      <c r="K136" s="42"/>
      <c r="L136" s="43"/>
      <c r="M136" s="38"/>
      <c r="N136" s="19"/>
    </row>
    <row r="137" spans="1:14" s="3" customFormat="1" ht="12">
      <c r="A137" s="17" t="s">
        <v>197</v>
      </c>
      <c r="B137" s="316" t="s">
        <v>198</v>
      </c>
      <c r="C137" s="317"/>
      <c r="D137" s="317"/>
      <c r="E137" s="317"/>
      <c r="F137" s="317"/>
      <c r="G137" s="317"/>
      <c r="H137" s="318"/>
      <c r="I137" s="18" t="s">
        <v>19</v>
      </c>
      <c r="J137" s="45">
        <f>J107-J122</f>
        <v>-495.30299999999994</v>
      </c>
      <c r="K137" s="42">
        <f>K107-K122</f>
        <v>15.771463009999971</v>
      </c>
      <c r="L137" s="43">
        <f t="shared" si="2"/>
        <v>511.07446300999993</v>
      </c>
      <c r="M137" s="38">
        <f>L137/J137</f>
        <v>-1.0318420502399541</v>
      </c>
      <c r="N137" s="19"/>
    </row>
    <row r="138" spans="1:14" s="3" customFormat="1" ht="12">
      <c r="A138" s="17" t="s">
        <v>199</v>
      </c>
      <c r="B138" s="313" t="s">
        <v>21</v>
      </c>
      <c r="C138" s="314"/>
      <c r="D138" s="314"/>
      <c r="E138" s="314"/>
      <c r="F138" s="314"/>
      <c r="G138" s="314"/>
      <c r="H138" s="315"/>
      <c r="I138" s="18" t="s">
        <v>19</v>
      </c>
      <c r="J138" s="45"/>
      <c r="K138" s="42"/>
      <c r="L138" s="43"/>
      <c r="M138" s="38"/>
      <c r="N138" s="19"/>
    </row>
    <row r="139" spans="1:14" s="3" customFormat="1" ht="24" customHeight="1">
      <c r="A139" s="17" t="s">
        <v>200</v>
      </c>
      <c r="B139" s="323" t="s">
        <v>23</v>
      </c>
      <c r="C139" s="324"/>
      <c r="D139" s="324"/>
      <c r="E139" s="324"/>
      <c r="F139" s="324"/>
      <c r="G139" s="324"/>
      <c r="H139" s="325"/>
      <c r="I139" s="18" t="s">
        <v>19</v>
      </c>
      <c r="J139" s="45"/>
      <c r="K139" s="45"/>
      <c r="L139" s="46"/>
      <c r="M139" s="47"/>
      <c r="N139" s="19"/>
    </row>
    <row r="140" spans="1:14" s="3" customFormat="1" ht="24" customHeight="1">
      <c r="A140" s="17" t="s">
        <v>201</v>
      </c>
      <c r="B140" s="323" t="s">
        <v>25</v>
      </c>
      <c r="C140" s="324"/>
      <c r="D140" s="324"/>
      <c r="E140" s="324"/>
      <c r="F140" s="324"/>
      <c r="G140" s="324"/>
      <c r="H140" s="325"/>
      <c r="I140" s="18" t="s">
        <v>19</v>
      </c>
      <c r="J140" s="45"/>
      <c r="K140" s="45"/>
      <c r="L140" s="46"/>
      <c r="M140" s="47"/>
      <c r="N140" s="19"/>
    </row>
    <row r="141" spans="1:14" s="3" customFormat="1" ht="24" customHeight="1">
      <c r="A141" s="17" t="s">
        <v>202</v>
      </c>
      <c r="B141" s="323" t="s">
        <v>27</v>
      </c>
      <c r="C141" s="324"/>
      <c r="D141" s="324"/>
      <c r="E141" s="324"/>
      <c r="F141" s="324"/>
      <c r="G141" s="324"/>
      <c r="H141" s="325"/>
      <c r="I141" s="18" t="s">
        <v>19</v>
      </c>
      <c r="J141" s="45"/>
      <c r="K141" s="45"/>
      <c r="L141" s="46"/>
      <c r="M141" s="47"/>
      <c r="N141" s="19"/>
    </row>
    <row r="142" spans="1:14" s="3" customFormat="1" ht="12">
      <c r="A142" s="17" t="s">
        <v>203</v>
      </c>
      <c r="B142" s="313" t="s">
        <v>29</v>
      </c>
      <c r="C142" s="314"/>
      <c r="D142" s="314"/>
      <c r="E142" s="314"/>
      <c r="F142" s="314"/>
      <c r="G142" s="314"/>
      <c r="H142" s="315"/>
      <c r="I142" s="18" t="s">
        <v>19</v>
      </c>
      <c r="J142" s="45"/>
      <c r="K142" s="45"/>
      <c r="L142" s="46"/>
      <c r="M142" s="47"/>
      <c r="N142" s="19"/>
    </row>
    <row r="143" spans="1:14" s="3" customFormat="1" ht="12">
      <c r="A143" s="17" t="s">
        <v>204</v>
      </c>
      <c r="B143" s="313" t="s">
        <v>31</v>
      </c>
      <c r="C143" s="314"/>
      <c r="D143" s="314"/>
      <c r="E143" s="314"/>
      <c r="F143" s="314"/>
      <c r="G143" s="314"/>
      <c r="H143" s="315"/>
      <c r="I143" s="18" t="s">
        <v>19</v>
      </c>
      <c r="J143" s="45"/>
      <c r="K143" s="45"/>
      <c r="L143" s="46"/>
      <c r="M143" s="47"/>
      <c r="N143" s="19"/>
    </row>
    <row r="144" spans="1:14" s="3" customFormat="1" ht="12">
      <c r="A144" s="17" t="s">
        <v>205</v>
      </c>
      <c r="B144" s="313" t="s">
        <v>33</v>
      </c>
      <c r="C144" s="314"/>
      <c r="D144" s="314"/>
      <c r="E144" s="314"/>
      <c r="F144" s="314"/>
      <c r="G144" s="314"/>
      <c r="H144" s="315"/>
      <c r="I144" s="18" t="s">
        <v>19</v>
      </c>
      <c r="J144" s="45"/>
      <c r="K144" s="45"/>
      <c r="L144" s="46"/>
      <c r="M144" s="47"/>
      <c r="N144" s="19"/>
    </row>
    <row r="145" spans="1:14" s="3" customFormat="1" ht="12">
      <c r="A145" s="17" t="s">
        <v>206</v>
      </c>
      <c r="B145" s="313" t="s">
        <v>35</v>
      </c>
      <c r="C145" s="314"/>
      <c r="D145" s="314"/>
      <c r="E145" s="314"/>
      <c r="F145" s="314"/>
      <c r="G145" s="314"/>
      <c r="H145" s="315"/>
      <c r="I145" s="18" t="s">
        <v>19</v>
      </c>
      <c r="J145" s="45"/>
      <c r="K145" s="45"/>
      <c r="L145" s="46"/>
      <c r="M145" s="47"/>
      <c r="N145" s="19"/>
    </row>
    <row r="146" spans="1:14" s="3" customFormat="1" ht="12">
      <c r="A146" s="17" t="s">
        <v>207</v>
      </c>
      <c r="B146" s="313" t="s">
        <v>37</v>
      </c>
      <c r="C146" s="314"/>
      <c r="D146" s="314"/>
      <c r="E146" s="314"/>
      <c r="F146" s="314"/>
      <c r="G146" s="314"/>
      <c r="H146" s="315"/>
      <c r="I146" s="18" t="s">
        <v>19</v>
      </c>
      <c r="J146" s="45"/>
      <c r="K146" s="45"/>
      <c r="L146" s="46"/>
      <c r="M146" s="47"/>
      <c r="N146" s="19"/>
    </row>
    <row r="147" spans="1:14" s="3" customFormat="1" ht="12">
      <c r="A147" s="17" t="s">
        <v>208</v>
      </c>
      <c r="B147" s="313" t="s">
        <v>39</v>
      </c>
      <c r="C147" s="314"/>
      <c r="D147" s="314"/>
      <c r="E147" s="314"/>
      <c r="F147" s="314"/>
      <c r="G147" s="314"/>
      <c r="H147" s="315"/>
      <c r="I147" s="18" t="s">
        <v>19</v>
      </c>
      <c r="J147" s="45"/>
      <c r="K147" s="45"/>
      <c r="L147" s="46"/>
      <c r="M147" s="47"/>
      <c r="N147" s="19"/>
    </row>
    <row r="148" spans="1:14" s="3" customFormat="1" ht="24" customHeight="1">
      <c r="A148" s="17" t="s">
        <v>209</v>
      </c>
      <c r="B148" s="326" t="s">
        <v>41</v>
      </c>
      <c r="C148" s="327"/>
      <c r="D148" s="327"/>
      <c r="E148" s="327"/>
      <c r="F148" s="327"/>
      <c r="G148" s="327"/>
      <c r="H148" s="328"/>
      <c r="I148" s="18" t="s">
        <v>19</v>
      </c>
      <c r="J148" s="45"/>
      <c r="K148" s="45"/>
      <c r="L148" s="46"/>
      <c r="M148" s="47"/>
      <c r="N148" s="19"/>
    </row>
    <row r="149" spans="1:14" s="3" customFormat="1" ht="12.75" customHeight="1">
      <c r="A149" s="17" t="s">
        <v>210</v>
      </c>
      <c r="B149" s="310" t="s">
        <v>43</v>
      </c>
      <c r="C149" s="311"/>
      <c r="D149" s="311"/>
      <c r="E149" s="311"/>
      <c r="F149" s="311"/>
      <c r="G149" s="311"/>
      <c r="H149" s="312"/>
      <c r="I149" s="18" t="s">
        <v>19</v>
      </c>
      <c r="J149" s="45"/>
      <c r="K149" s="45"/>
      <c r="L149" s="46"/>
      <c r="M149" s="47"/>
      <c r="N149" s="19"/>
    </row>
    <row r="150" spans="1:14" s="3" customFormat="1" ht="12.75" customHeight="1">
      <c r="A150" s="17" t="s">
        <v>211</v>
      </c>
      <c r="B150" s="310" t="s">
        <v>45</v>
      </c>
      <c r="C150" s="311"/>
      <c r="D150" s="311"/>
      <c r="E150" s="311"/>
      <c r="F150" s="311"/>
      <c r="G150" s="311"/>
      <c r="H150" s="312"/>
      <c r="I150" s="18" t="s">
        <v>19</v>
      </c>
      <c r="J150" s="45"/>
      <c r="K150" s="45"/>
      <c r="L150" s="46"/>
      <c r="M150" s="47"/>
      <c r="N150" s="19"/>
    </row>
    <row r="151" spans="1:14" s="3" customFormat="1" ht="12.75" customHeight="1">
      <c r="A151" s="17" t="s">
        <v>212</v>
      </c>
      <c r="B151" s="313" t="s">
        <v>47</v>
      </c>
      <c r="C151" s="314"/>
      <c r="D151" s="314"/>
      <c r="E151" s="314"/>
      <c r="F151" s="314"/>
      <c r="G151" s="314"/>
      <c r="H151" s="315"/>
      <c r="I151" s="18" t="s">
        <v>19</v>
      </c>
      <c r="J151" s="45"/>
      <c r="K151" s="45"/>
      <c r="L151" s="46"/>
      <c r="M151" s="47"/>
      <c r="N151" s="19"/>
    </row>
    <row r="152" spans="1:14" s="3" customFormat="1" ht="12.75" customHeight="1">
      <c r="A152" s="6" t="s">
        <v>541</v>
      </c>
      <c r="B152" s="319" t="s">
        <v>542</v>
      </c>
      <c r="C152" s="319"/>
      <c r="D152" s="319"/>
      <c r="E152" s="319"/>
      <c r="F152" s="319"/>
      <c r="G152" s="319"/>
      <c r="H152" s="319"/>
      <c r="I152" s="6" t="s">
        <v>19</v>
      </c>
      <c r="J152" s="45"/>
      <c r="K152" s="42"/>
      <c r="L152" s="43"/>
      <c r="M152" s="38"/>
      <c r="N152" s="55"/>
    </row>
    <row r="153" spans="1:14" s="3" customFormat="1" ht="12.75" customHeight="1">
      <c r="A153" s="56" t="s">
        <v>543</v>
      </c>
      <c r="B153" s="308" t="s">
        <v>544</v>
      </c>
      <c r="C153" s="308"/>
      <c r="D153" s="308"/>
      <c r="E153" s="308"/>
      <c r="F153" s="308"/>
      <c r="G153" s="308"/>
      <c r="H153" s="308"/>
      <c r="I153" s="57" t="s">
        <v>696</v>
      </c>
      <c r="J153" s="50"/>
      <c r="K153" s="51"/>
      <c r="L153" s="58"/>
      <c r="M153" s="59"/>
      <c r="N153" s="60"/>
    </row>
    <row r="154" spans="1:14" s="3" customFormat="1" ht="12.75" customHeight="1">
      <c r="A154" s="56" t="s">
        <v>545</v>
      </c>
      <c r="B154" s="308" t="s">
        <v>546</v>
      </c>
      <c r="C154" s="308"/>
      <c r="D154" s="308"/>
      <c r="E154" s="308"/>
      <c r="F154" s="308"/>
      <c r="G154" s="308"/>
      <c r="H154" s="308"/>
      <c r="I154" s="57" t="s">
        <v>696</v>
      </c>
      <c r="J154" s="50"/>
      <c r="K154" s="51"/>
      <c r="L154" s="58"/>
      <c r="M154" s="59"/>
      <c r="N154" s="60"/>
    </row>
    <row r="155" spans="1:14" s="3" customFormat="1" ht="12.75" customHeight="1">
      <c r="A155" s="56" t="s">
        <v>547</v>
      </c>
      <c r="B155" s="308" t="s">
        <v>215</v>
      </c>
      <c r="C155" s="308"/>
      <c r="D155" s="308"/>
      <c r="E155" s="308"/>
      <c r="F155" s="308"/>
      <c r="G155" s="308"/>
      <c r="H155" s="308"/>
      <c r="I155" s="57" t="s">
        <v>696</v>
      </c>
      <c r="J155" s="50"/>
      <c r="K155" s="51"/>
      <c r="L155" s="58"/>
      <c r="M155" s="59"/>
      <c r="N155" s="60"/>
    </row>
    <row r="156" spans="1:14" s="3" customFormat="1" ht="12.75" customHeight="1" thickBot="1">
      <c r="A156" s="61" t="s">
        <v>548</v>
      </c>
      <c r="B156" s="308" t="s">
        <v>549</v>
      </c>
      <c r="C156" s="308"/>
      <c r="D156" s="308"/>
      <c r="E156" s="308"/>
      <c r="F156" s="308"/>
      <c r="G156" s="308"/>
      <c r="H156" s="308"/>
      <c r="I156" s="62" t="s">
        <v>696</v>
      </c>
      <c r="J156" s="50"/>
      <c r="K156" s="51"/>
      <c r="L156" s="58"/>
      <c r="M156" s="59"/>
      <c r="N156" s="60"/>
    </row>
    <row r="157" spans="1:14" s="3" customFormat="1" ht="12.75" customHeight="1">
      <c r="A157" s="63" t="s">
        <v>550</v>
      </c>
      <c r="B157" s="308" t="s">
        <v>697</v>
      </c>
      <c r="C157" s="308"/>
      <c r="D157" s="308"/>
      <c r="E157" s="308"/>
      <c r="F157" s="308"/>
      <c r="G157" s="308"/>
      <c r="H157" s="308"/>
      <c r="I157" s="64" t="s">
        <v>241</v>
      </c>
      <c r="J157" s="50"/>
      <c r="K157" s="51"/>
      <c r="L157" s="58"/>
      <c r="M157" s="59"/>
      <c r="N157" s="60"/>
    </row>
    <row r="158" spans="1:14" s="3" customFormat="1" ht="12.75" customHeight="1">
      <c r="A158" s="56" t="s">
        <v>551</v>
      </c>
      <c r="B158" s="308" t="s">
        <v>698</v>
      </c>
      <c r="C158" s="308"/>
      <c r="D158" s="308"/>
      <c r="E158" s="308"/>
      <c r="F158" s="308"/>
      <c r="G158" s="308"/>
      <c r="H158" s="308"/>
      <c r="I158" s="65" t="s">
        <v>696</v>
      </c>
      <c r="J158" s="50">
        <f>J107+J103</f>
        <v>-446.83899999999994</v>
      </c>
      <c r="K158" s="51">
        <f>K107+K103</f>
        <v>27.509463009999973</v>
      </c>
      <c r="L158" s="58">
        <f t="shared" ref="L158" si="3">K158-J158</f>
        <v>474.34846300999993</v>
      </c>
      <c r="M158" s="59">
        <f>L158/J158</f>
        <v>-1.061564597114397</v>
      </c>
      <c r="N158" s="60"/>
    </row>
    <row r="159" spans="1:14" s="3" customFormat="1" ht="12.75" customHeight="1">
      <c r="A159" s="56" t="s">
        <v>553</v>
      </c>
      <c r="B159" s="308" t="s">
        <v>699</v>
      </c>
      <c r="C159" s="308"/>
      <c r="D159" s="308"/>
      <c r="E159" s="308"/>
      <c r="F159" s="308"/>
      <c r="G159" s="308"/>
      <c r="H159" s="308"/>
      <c r="I159" s="65" t="s">
        <v>696</v>
      </c>
      <c r="J159" s="50"/>
      <c r="K159" s="51"/>
      <c r="L159" s="58"/>
      <c r="M159" s="59"/>
      <c r="N159" s="60"/>
    </row>
    <row r="160" spans="1:14" s="3" customFormat="1" ht="12.75" customHeight="1">
      <c r="A160" s="56" t="s">
        <v>557</v>
      </c>
      <c r="B160" s="308" t="s">
        <v>700</v>
      </c>
      <c r="C160" s="308"/>
      <c r="D160" s="308"/>
      <c r="E160" s="308"/>
      <c r="F160" s="308"/>
      <c r="G160" s="308"/>
      <c r="H160" s="308"/>
      <c r="I160" s="65" t="s">
        <v>696</v>
      </c>
      <c r="J160" s="50"/>
      <c r="K160" s="51"/>
      <c r="L160" s="58"/>
      <c r="M160" s="59"/>
      <c r="N160" s="60"/>
    </row>
    <row r="161" spans="1:14" s="3" customFormat="1" ht="12.75" customHeight="1">
      <c r="A161" s="66" t="s">
        <v>561</v>
      </c>
      <c r="B161" s="308" t="s">
        <v>701</v>
      </c>
      <c r="C161" s="308"/>
      <c r="D161" s="308"/>
      <c r="E161" s="308"/>
      <c r="F161" s="308"/>
      <c r="G161" s="308"/>
      <c r="H161" s="308"/>
      <c r="I161" s="67" t="s">
        <v>241</v>
      </c>
      <c r="J161" s="50"/>
      <c r="K161" s="51"/>
      <c r="L161" s="58"/>
      <c r="M161" s="59"/>
      <c r="N161" s="60"/>
    </row>
    <row r="162" spans="1:14" s="3" customFormat="1" ht="12.75" customHeight="1">
      <c r="A162" s="386" t="s">
        <v>563</v>
      </c>
      <c r="B162" s="387"/>
      <c r="C162" s="387"/>
      <c r="D162" s="387"/>
      <c r="E162" s="387"/>
      <c r="F162" s="387"/>
      <c r="G162" s="387"/>
      <c r="H162" s="387"/>
      <c r="I162" s="387"/>
      <c r="J162" s="387"/>
      <c r="K162" s="387"/>
      <c r="L162" s="387"/>
      <c r="M162" s="387"/>
      <c r="N162" s="388"/>
    </row>
    <row r="163" spans="1:14" s="3" customFormat="1" ht="12.75" customHeight="1">
      <c r="A163" s="68" t="s">
        <v>564</v>
      </c>
      <c r="B163" s="308" t="s">
        <v>702</v>
      </c>
      <c r="C163" s="308"/>
      <c r="D163" s="308"/>
      <c r="E163" s="308"/>
      <c r="F163" s="308"/>
      <c r="G163" s="308"/>
      <c r="H163" s="308"/>
      <c r="I163" s="69" t="s">
        <v>19</v>
      </c>
      <c r="J163" s="50">
        <f>SUM(J164:J171)+J174+J176</f>
        <v>602.64149999999995</v>
      </c>
      <c r="K163" s="51">
        <f>SUM(K164:K171)+K174+K176</f>
        <v>180.23176262999999</v>
      </c>
      <c r="L163" s="58">
        <f>K163-J163</f>
        <v>-422.40973736999996</v>
      </c>
      <c r="M163" s="59">
        <f>L163/J163</f>
        <v>-0.70093038293911059</v>
      </c>
      <c r="N163" s="60"/>
    </row>
    <row r="164" spans="1:14" s="3" customFormat="1" ht="12.75" customHeight="1">
      <c r="A164" s="56" t="s">
        <v>566</v>
      </c>
      <c r="B164" s="308" t="s">
        <v>474</v>
      </c>
      <c r="C164" s="308"/>
      <c r="D164" s="308"/>
      <c r="E164" s="308"/>
      <c r="F164" s="308"/>
      <c r="G164" s="308"/>
      <c r="H164" s="308"/>
      <c r="I164" s="69" t="s">
        <v>19</v>
      </c>
      <c r="J164" s="50"/>
      <c r="K164" s="51"/>
      <c r="L164" s="58"/>
      <c r="M164" s="59"/>
      <c r="N164" s="60"/>
    </row>
    <row r="165" spans="1:14" s="3" customFormat="1" ht="12.75" customHeight="1">
      <c r="A165" s="56" t="s">
        <v>570</v>
      </c>
      <c r="B165" s="308" t="s">
        <v>703</v>
      </c>
      <c r="C165" s="308"/>
      <c r="D165" s="308"/>
      <c r="E165" s="308"/>
      <c r="F165" s="308"/>
      <c r="G165" s="308"/>
      <c r="H165" s="308"/>
      <c r="I165" s="69" t="s">
        <v>19</v>
      </c>
      <c r="J165" s="50"/>
      <c r="K165" s="51"/>
      <c r="L165" s="58"/>
      <c r="M165" s="59"/>
      <c r="N165" s="60"/>
    </row>
    <row r="166" spans="1:14" s="3" customFormat="1" ht="12.75" customHeight="1">
      <c r="A166" s="56" t="s">
        <v>571</v>
      </c>
      <c r="B166" s="308" t="s">
        <v>258</v>
      </c>
      <c r="C166" s="308"/>
      <c r="D166" s="308"/>
      <c r="E166" s="308"/>
      <c r="F166" s="308"/>
      <c r="G166" s="308"/>
      <c r="H166" s="308"/>
      <c r="I166" s="69" t="s">
        <v>19</v>
      </c>
      <c r="J166" s="49">
        <v>410.91257999999999</v>
      </c>
      <c r="K166" s="81">
        <f>169601.53868/1000</f>
        <v>169.60153868</v>
      </c>
      <c r="L166" s="58">
        <f>K166-J166</f>
        <v>-241.31104131999999</v>
      </c>
      <c r="M166" s="59">
        <f>L166/J166</f>
        <v>-0.58725639726094536</v>
      </c>
      <c r="N166" s="60"/>
    </row>
    <row r="167" spans="1:14" s="3" customFormat="1" ht="12.75" customHeight="1">
      <c r="A167" s="56" t="s">
        <v>572</v>
      </c>
      <c r="B167" s="308" t="s">
        <v>704</v>
      </c>
      <c r="C167" s="308"/>
      <c r="D167" s="308"/>
      <c r="E167" s="308"/>
      <c r="F167" s="308"/>
      <c r="G167" s="308"/>
      <c r="H167" s="308"/>
      <c r="I167" s="69" t="s">
        <v>19</v>
      </c>
      <c r="J167" s="50"/>
      <c r="K167" s="51"/>
      <c r="L167" s="58"/>
      <c r="M167" s="59"/>
      <c r="N167" s="60"/>
    </row>
    <row r="168" spans="1:14" s="3" customFormat="1" ht="12.75" customHeight="1">
      <c r="A168" s="56" t="s">
        <v>573</v>
      </c>
      <c r="B168" s="308" t="s">
        <v>264</v>
      </c>
      <c r="C168" s="308"/>
      <c r="D168" s="308"/>
      <c r="E168" s="308"/>
      <c r="F168" s="308"/>
      <c r="G168" s="308"/>
      <c r="H168" s="308"/>
      <c r="I168" s="69" t="s">
        <v>19</v>
      </c>
      <c r="J168" s="50">
        <v>87.78492</v>
      </c>
      <c r="K168" s="81">
        <f>7446.03819/1000</f>
        <v>7.4460381900000003</v>
      </c>
      <c r="L168" s="58">
        <f>K168-J168</f>
        <v>-80.338881810000004</v>
      </c>
      <c r="M168" s="59">
        <f>L168/J168</f>
        <v>-0.91517861849164983</v>
      </c>
      <c r="N168" s="60"/>
    </row>
    <row r="169" spans="1:14" s="3" customFormat="1" ht="12.75" customHeight="1">
      <c r="A169" s="56" t="s">
        <v>574</v>
      </c>
      <c r="B169" s="308" t="s">
        <v>267</v>
      </c>
      <c r="C169" s="308"/>
      <c r="D169" s="308"/>
      <c r="E169" s="308"/>
      <c r="F169" s="308"/>
      <c r="G169" s="308"/>
      <c r="H169" s="308"/>
      <c r="I169" s="69" t="s">
        <v>19</v>
      </c>
      <c r="J169" s="50"/>
      <c r="K169" s="50"/>
      <c r="L169" s="58"/>
      <c r="M169" s="59"/>
      <c r="N169" s="60"/>
    </row>
    <row r="170" spans="1:14" s="3" customFormat="1" ht="12.75" customHeight="1">
      <c r="A170" s="56" t="s">
        <v>575</v>
      </c>
      <c r="B170" s="308" t="s">
        <v>705</v>
      </c>
      <c r="C170" s="308"/>
      <c r="D170" s="308"/>
      <c r="E170" s="308"/>
      <c r="F170" s="308"/>
      <c r="G170" s="308"/>
      <c r="H170" s="308"/>
      <c r="I170" s="69" t="s">
        <v>19</v>
      </c>
      <c r="J170" s="50"/>
      <c r="K170" s="50"/>
      <c r="L170" s="58"/>
      <c r="M170" s="59"/>
      <c r="N170" s="60"/>
    </row>
    <row r="171" spans="1:14" s="3" customFormat="1" ht="12.75" customHeight="1">
      <c r="A171" s="56" t="s">
        <v>576</v>
      </c>
      <c r="B171" s="308" t="s">
        <v>706</v>
      </c>
      <c r="C171" s="308"/>
      <c r="D171" s="308"/>
      <c r="E171" s="308"/>
      <c r="F171" s="308"/>
      <c r="G171" s="308"/>
      <c r="H171" s="308"/>
      <c r="I171" s="69" t="s">
        <v>19</v>
      </c>
      <c r="J171" s="50">
        <f>J172+J173</f>
        <v>0</v>
      </c>
      <c r="K171" s="50"/>
      <c r="L171" s="58"/>
      <c r="M171" s="59"/>
      <c r="N171" s="60"/>
    </row>
    <row r="172" spans="1:14" s="3" customFormat="1" ht="12.75" customHeight="1">
      <c r="A172" s="56" t="s">
        <v>577</v>
      </c>
      <c r="B172" s="308" t="s">
        <v>707</v>
      </c>
      <c r="C172" s="308"/>
      <c r="D172" s="308"/>
      <c r="E172" s="308"/>
      <c r="F172" s="308"/>
      <c r="G172" s="308"/>
      <c r="H172" s="308"/>
      <c r="I172" s="69" t="s">
        <v>19</v>
      </c>
      <c r="J172" s="50"/>
      <c r="K172" s="50"/>
      <c r="L172" s="58"/>
      <c r="M172" s="59"/>
      <c r="N172" s="60"/>
    </row>
    <row r="173" spans="1:14" s="3" customFormat="1" ht="12.75" customHeight="1">
      <c r="A173" s="56" t="s">
        <v>578</v>
      </c>
      <c r="B173" s="308" t="s">
        <v>45</v>
      </c>
      <c r="C173" s="308"/>
      <c r="D173" s="308"/>
      <c r="E173" s="308"/>
      <c r="F173" s="308"/>
      <c r="G173" s="308"/>
      <c r="H173" s="308"/>
      <c r="I173" s="69" t="s">
        <v>19</v>
      </c>
      <c r="J173" s="50"/>
      <c r="K173" s="50"/>
      <c r="L173" s="58"/>
      <c r="M173" s="59"/>
      <c r="N173" s="60"/>
    </row>
    <row r="174" spans="1:14" s="3" customFormat="1" ht="12.75" customHeight="1">
      <c r="A174" s="56" t="s">
        <v>579</v>
      </c>
      <c r="B174" s="308" t="s">
        <v>279</v>
      </c>
      <c r="C174" s="308"/>
      <c r="D174" s="308"/>
      <c r="E174" s="308"/>
      <c r="F174" s="308"/>
      <c r="G174" s="308"/>
      <c r="H174" s="308"/>
      <c r="I174" s="69" t="s">
        <v>19</v>
      </c>
      <c r="J174" s="50">
        <v>103.94399999999996</v>
      </c>
      <c r="K174" s="81">
        <f>10630.22395/1000-K168</f>
        <v>3.1841857599999992</v>
      </c>
      <c r="L174" s="58">
        <f>K174-J174</f>
        <v>-100.75981423999995</v>
      </c>
      <c r="M174" s="59">
        <f>L174/J174</f>
        <v>-0.969366334179943</v>
      </c>
      <c r="N174" s="60"/>
    </row>
    <row r="175" spans="1:14" s="3" customFormat="1" ht="12.75" customHeight="1">
      <c r="A175" s="56" t="s">
        <v>585</v>
      </c>
      <c r="B175" s="308" t="s">
        <v>708</v>
      </c>
      <c r="C175" s="308"/>
      <c r="D175" s="308"/>
      <c r="E175" s="308"/>
      <c r="F175" s="308"/>
      <c r="G175" s="308"/>
      <c r="H175" s="308"/>
      <c r="I175" s="69" t="s">
        <v>19</v>
      </c>
      <c r="J175" s="50"/>
      <c r="K175" s="50"/>
      <c r="L175" s="58"/>
      <c r="M175" s="59"/>
      <c r="N175" s="60"/>
    </row>
    <row r="176" spans="1:14" s="3" customFormat="1" ht="12.75" customHeight="1">
      <c r="A176" s="56" t="s">
        <v>709</v>
      </c>
      <c r="B176" s="308" t="s">
        <v>710</v>
      </c>
      <c r="C176" s="308"/>
      <c r="D176" s="308"/>
      <c r="E176" s="308"/>
      <c r="F176" s="308"/>
      <c r="G176" s="308"/>
      <c r="H176" s="308"/>
      <c r="I176" s="69" t="s">
        <v>19</v>
      </c>
      <c r="J176" s="50"/>
      <c r="K176" s="50"/>
      <c r="L176" s="58"/>
      <c r="M176" s="59"/>
      <c r="N176" s="60"/>
    </row>
    <row r="177" spans="1:14" s="3" customFormat="1" ht="12.75" customHeight="1">
      <c r="A177" s="56" t="s">
        <v>711</v>
      </c>
      <c r="B177" s="308" t="s">
        <v>712</v>
      </c>
      <c r="C177" s="308"/>
      <c r="D177" s="308"/>
      <c r="E177" s="308"/>
      <c r="F177" s="308"/>
      <c r="G177" s="308"/>
      <c r="H177" s="308"/>
      <c r="I177" s="69" t="s">
        <v>19</v>
      </c>
      <c r="J177" s="50"/>
      <c r="K177" s="50"/>
      <c r="L177" s="58"/>
      <c r="M177" s="59"/>
      <c r="N177" s="60"/>
    </row>
    <row r="178" spans="1:14" s="3" customFormat="1" ht="12.75" customHeight="1">
      <c r="A178" s="68" t="s">
        <v>586</v>
      </c>
      <c r="B178" s="308" t="s">
        <v>713</v>
      </c>
      <c r="C178" s="308"/>
      <c r="D178" s="308"/>
      <c r="E178" s="308"/>
      <c r="F178" s="308"/>
      <c r="G178" s="308"/>
      <c r="H178" s="308"/>
      <c r="I178" s="69" t="s">
        <v>19</v>
      </c>
      <c r="J178" s="50">
        <f>J179+J180+J183+J184+J185+J186+J187+J188</f>
        <v>761.08742000000007</v>
      </c>
      <c r="K178" s="51">
        <f>K179+K180+K183+K184+K185+K186+K187+K188</f>
        <v>104.41945802000001</v>
      </c>
      <c r="L178" s="58">
        <f>K178-J178</f>
        <v>-656.66796198000009</v>
      </c>
      <c r="M178" s="59">
        <f>L178/J178</f>
        <v>-0.86280228095216716</v>
      </c>
      <c r="N178" s="60"/>
    </row>
    <row r="179" spans="1:14" s="3" customFormat="1" ht="12.75" customHeight="1">
      <c r="A179" s="56" t="s">
        <v>588</v>
      </c>
      <c r="B179" s="308" t="s">
        <v>714</v>
      </c>
      <c r="C179" s="308"/>
      <c r="D179" s="308"/>
      <c r="E179" s="308"/>
      <c r="F179" s="308"/>
      <c r="G179" s="308"/>
      <c r="H179" s="308"/>
      <c r="I179" s="69" t="s">
        <v>19</v>
      </c>
      <c r="J179" s="50"/>
      <c r="K179" s="50"/>
      <c r="L179" s="58"/>
      <c r="M179" s="59"/>
      <c r="N179" s="60"/>
    </row>
    <row r="180" spans="1:14" s="3" customFormat="1" ht="12.75" customHeight="1">
      <c r="A180" s="56" t="s">
        <v>590</v>
      </c>
      <c r="B180" s="308" t="s">
        <v>715</v>
      </c>
      <c r="C180" s="308"/>
      <c r="D180" s="308"/>
      <c r="E180" s="308"/>
      <c r="F180" s="308"/>
      <c r="G180" s="308"/>
      <c r="H180" s="308"/>
      <c r="I180" s="69" t="s">
        <v>19</v>
      </c>
      <c r="J180" s="50">
        <v>190.57118</v>
      </c>
      <c r="K180" s="51">
        <f>22910.87654/1000</f>
        <v>22.91087654</v>
      </c>
      <c r="L180" s="58">
        <f>K180-J180</f>
        <v>-167.66030345999999</v>
      </c>
      <c r="M180" s="59">
        <f>L180/J180</f>
        <v>-0.87977785234892281</v>
      </c>
      <c r="N180" s="60"/>
    </row>
    <row r="181" spans="1:14" s="3" customFormat="1" ht="12.75" customHeight="1">
      <c r="A181" s="56" t="s">
        <v>592</v>
      </c>
      <c r="B181" s="308" t="s">
        <v>289</v>
      </c>
      <c r="C181" s="308"/>
      <c r="D181" s="308"/>
      <c r="E181" s="308"/>
      <c r="F181" s="308"/>
      <c r="G181" s="308"/>
      <c r="H181" s="308"/>
      <c r="I181" s="69" t="s">
        <v>19</v>
      </c>
      <c r="J181" s="50"/>
      <c r="K181" s="51"/>
      <c r="L181" s="58"/>
      <c r="M181" s="59"/>
      <c r="N181" s="60"/>
    </row>
    <row r="182" spans="1:14" s="3" customFormat="1" ht="12.75" customHeight="1">
      <c r="A182" s="56" t="s">
        <v>593</v>
      </c>
      <c r="B182" s="308" t="s">
        <v>716</v>
      </c>
      <c r="C182" s="308"/>
      <c r="D182" s="308"/>
      <c r="E182" s="308"/>
      <c r="F182" s="308"/>
      <c r="G182" s="308"/>
      <c r="H182" s="308"/>
      <c r="I182" s="69" t="s">
        <v>19</v>
      </c>
      <c r="J182" s="50"/>
      <c r="K182" s="51"/>
      <c r="L182" s="58"/>
      <c r="M182" s="59"/>
      <c r="N182" s="60"/>
    </row>
    <row r="183" spans="1:14" s="3" customFormat="1" ht="12.75" customHeight="1">
      <c r="A183" s="56" t="s">
        <v>597</v>
      </c>
      <c r="B183" s="308" t="s">
        <v>717</v>
      </c>
      <c r="C183" s="308"/>
      <c r="D183" s="308"/>
      <c r="E183" s="308"/>
      <c r="F183" s="308"/>
      <c r="G183" s="308"/>
      <c r="H183" s="308"/>
      <c r="I183" s="69" t="s">
        <v>19</v>
      </c>
      <c r="J183" s="50">
        <v>39.37424</v>
      </c>
      <c r="K183" s="51">
        <f>21872.7934/1000</f>
        <v>21.872793399999999</v>
      </c>
      <c r="L183" s="58">
        <f>K183-J183</f>
        <v>-17.501446600000001</v>
      </c>
      <c r="M183" s="59">
        <f>L183/J183</f>
        <v>-0.44448976285002584</v>
      </c>
      <c r="N183" s="60"/>
    </row>
    <row r="184" spans="1:14" s="3" customFormat="1" ht="12.75" customHeight="1">
      <c r="A184" s="56" t="s">
        <v>599</v>
      </c>
      <c r="B184" s="308" t="s">
        <v>718</v>
      </c>
      <c r="C184" s="308"/>
      <c r="D184" s="308"/>
      <c r="E184" s="308"/>
      <c r="F184" s="308"/>
      <c r="G184" s="308"/>
      <c r="H184" s="308"/>
      <c r="I184" s="69" t="s">
        <v>19</v>
      </c>
      <c r="J184" s="50">
        <v>374.24</v>
      </c>
      <c r="K184" s="50"/>
      <c r="L184" s="58">
        <f>K184-J184</f>
        <v>-374.24</v>
      </c>
      <c r="M184" s="59">
        <f>L184/J184</f>
        <v>-1</v>
      </c>
      <c r="N184" s="60"/>
    </row>
    <row r="185" spans="1:14" s="3" customFormat="1" ht="12.75" customHeight="1">
      <c r="A185" s="56" t="s">
        <v>601</v>
      </c>
      <c r="B185" s="308" t="s">
        <v>719</v>
      </c>
      <c r="C185" s="308"/>
      <c r="D185" s="308"/>
      <c r="E185" s="308"/>
      <c r="F185" s="308"/>
      <c r="G185" s="308"/>
      <c r="H185" s="308"/>
      <c r="I185" s="69" t="s">
        <v>19</v>
      </c>
      <c r="J185" s="50"/>
      <c r="K185" s="50"/>
      <c r="L185" s="58"/>
      <c r="M185" s="59"/>
      <c r="N185" s="60"/>
    </row>
    <row r="186" spans="1:14" s="3" customFormat="1" ht="12.75" customHeight="1">
      <c r="A186" s="56" t="s">
        <v>603</v>
      </c>
      <c r="B186" s="308" t="s">
        <v>604</v>
      </c>
      <c r="C186" s="308"/>
      <c r="D186" s="308"/>
      <c r="E186" s="308"/>
      <c r="F186" s="308"/>
      <c r="G186" s="308"/>
      <c r="H186" s="308"/>
      <c r="I186" s="69" t="s">
        <v>19</v>
      </c>
      <c r="J186" s="50">
        <v>109.20379199999999</v>
      </c>
      <c r="K186" s="51">
        <f>26812.42595/1000</f>
        <v>26.812425950000002</v>
      </c>
      <c r="L186" s="58">
        <f>K186-J186</f>
        <v>-82.391366049999988</v>
      </c>
      <c r="M186" s="59">
        <f>L186/J186</f>
        <v>-0.75447348980335771</v>
      </c>
      <c r="N186" s="60"/>
    </row>
    <row r="187" spans="1:14" s="3" customFormat="1" ht="12.75" customHeight="1">
      <c r="A187" s="56" t="s">
        <v>605</v>
      </c>
      <c r="B187" s="308" t="s">
        <v>720</v>
      </c>
      <c r="C187" s="308"/>
      <c r="D187" s="308"/>
      <c r="E187" s="308"/>
      <c r="F187" s="308"/>
      <c r="G187" s="308"/>
      <c r="H187" s="308"/>
      <c r="I187" s="69" t="s">
        <v>19</v>
      </c>
      <c r="J187" s="50">
        <v>47.698207999999994</v>
      </c>
      <c r="K187" s="50">
        <f>'[10]21-01'!$P$71/1000</f>
        <v>32.82336213</v>
      </c>
      <c r="L187" s="58">
        <f>K187-J187</f>
        <v>-14.874845869999994</v>
      </c>
      <c r="M187" s="59">
        <f>L187/J187</f>
        <v>-0.31185334824318761</v>
      </c>
      <c r="N187" s="60"/>
    </row>
    <row r="188" spans="1:14" s="3" customFormat="1" ht="12.75" customHeight="1">
      <c r="A188" s="56" t="s">
        <v>607</v>
      </c>
      <c r="B188" s="308" t="s">
        <v>721</v>
      </c>
      <c r="C188" s="308"/>
      <c r="D188" s="308"/>
      <c r="E188" s="308"/>
      <c r="F188" s="308"/>
      <c r="G188" s="308"/>
      <c r="H188" s="308"/>
      <c r="I188" s="69" t="s">
        <v>19</v>
      </c>
      <c r="J188" s="50"/>
      <c r="K188" s="50"/>
      <c r="L188" s="58"/>
      <c r="M188" s="59"/>
      <c r="N188" s="60"/>
    </row>
    <row r="189" spans="1:14" s="3" customFormat="1" ht="12.75" customHeight="1">
      <c r="A189" s="68" t="s">
        <v>621</v>
      </c>
      <c r="B189" s="308" t="s">
        <v>722</v>
      </c>
      <c r="C189" s="308"/>
      <c r="D189" s="308"/>
      <c r="E189" s="308"/>
      <c r="F189" s="308"/>
      <c r="G189" s="308"/>
      <c r="H189" s="308"/>
      <c r="I189" s="69" t="s">
        <v>19</v>
      </c>
      <c r="J189" s="50"/>
      <c r="K189" s="50"/>
      <c r="L189" s="58"/>
      <c r="M189" s="59"/>
      <c r="N189" s="60"/>
    </row>
    <row r="190" spans="1:14" s="3" customFormat="1" ht="12.75" customHeight="1">
      <c r="A190" s="56" t="s">
        <v>623</v>
      </c>
      <c r="B190" s="308" t="s">
        <v>624</v>
      </c>
      <c r="C190" s="308"/>
      <c r="D190" s="308"/>
      <c r="E190" s="308"/>
      <c r="F190" s="308"/>
      <c r="G190" s="308"/>
      <c r="H190" s="308"/>
      <c r="I190" s="69" t="s">
        <v>19</v>
      </c>
      <c r="J190" s="50"/>
      <c r="K190" s="50"/>
      <c r="L190" s="58"/>
      <c r="M190" s="59"/>
      <c r="N190" s="60"/>
    </row>
    <row r="191" spans="1:14" s="3" customFormat="1" ht="12.75" customHeight="1">
      <c r="A191" s="56" t="s">
        <v>625</v>
      </c>
      <c r="B191" s="308" t="s">
        <v>723</v>
      </c>
      <c r="C191" s="308"/>
      <c r="D191" s="308"/>
      <c r="E191" s="308"/>
      <c r="F191" s="308"/>
      <c r="G191" s="308"/>
      <c r="H191" s="308"/>
      <c r="I191" s="69" t="s">
        <v>19</v>
      </c>
      <c r="J191" s="50"/>
      <c r="K191" s="50"/>
      <c r="L191" s="58"/>
      <c r="M191" s="59"/>
      <c r="N191" s="60"/>
    </row>
    <row r="192" spans="1:14" s="3" customFormat="1" ht="12.75" customHeight="1">
      <c r="A192" s="56" t="s">
        <v>627</v>
      </c>
      <c r="B192" s="308" t="s">
        <v>724</v>
      </c>
      <c r="C192" s="308"/>
      <c r="D192" s="308"/>
      <c r="E192" s="308"/>
      <c r="F192" s="308"/>
      <c r="G192" s="308"/>
      <c r="H192" s="308"/>
      <c r="I192" s="69" t="s">
        <v>19</v>
      </c>
      <c r="J192" s="50"/>
      <c r="K192" s="50"/>
      <c r="L192" s="58"/>
      <c r="M192" s="59"/>
      <c r="N192" s="60"/>
    </row>
    <row r="193" spans="1:14" s="3" customFormat="1" ht="12.75" customHeight="1">
      <c r="A193" s="56" t="s">
        <v>629</v>
      </c>
      <c r="B193" s="308" t="s">
        <v>513</v>
      </c>
      <c r="C193" s="308"/>
      <c r="D193" s="308"/>
      <c r="E193" s="308"/>
      <c r="F193" s="308"/>
      <c r="G193" s="308"/>
      <c r="H193" s="308"/>
      <c r="I193" s="69" t="s">
        <v>19</v>
      </c>
      <c r="J193" s="50"/>
      <c r="K193" s="50"/>
      <c r="L193" s="58"/>
      <c r="M193" s="59"/>
      <c r="N193" s="60"/>
    </row>
    <row r="194" spans="1:14" s="3" customFormat="1" ht="12.75" customHeight="1">
      <c r="A194" s="56" t="s">
        <v>630</v>
      </c>
      <c r="B194" s="308" t="s">
        <v>516</v>
      </c>
      <c r="C194" s="308"/>
      <c r="D194" s="308"/>
      <c r="E194" s="308"/>
      <c r="F194" s="308"/>
      <c r="G194" s="308"/>
      <c r="H194" s="308"/>
      <c r="I194" s="69" t="s">
        <v>19</v>
      </c>
      <c r="J194" s="50"/>
      <c r="K194" s="50"/>
      <c r="L194" s="58"/>
      <c r="M194" s="59"/>
      <c r="N194" s="60"/>
    </row>
    <row r="195" spans="1:14" s="3" customFormat="1" ht="12.75" customHeight="1">
      <c r="A195" s="56" t="s">
        <v>631</v>
      </c>
      <c r="B195" s="308" t="s">
        <v>725</v>
      </c>
      <c r="C195" s="308"/>
      <c r="D195" s="308"/>
      <c r="E195" s="308"/>
      <c r="F195" s="308"/>
      <c r="G195" s="308"/>
      <c r="H195" s="308"/>
      <c r="I195" s="69" t="s">
        <v>19</v>
      </c>
      <c r="J195" s="50"/>
      <c r="K195" s="50"/>
      <c r="L195" s="58"/>
      <c r="M195" s="59"/>
      <c r="N195" s="60"/>
    </row>
    <row r="196" spans="1:14" s="3" customFormat="1" ht="12.75" customHeight="1">
      <c r="A196" s="68" t="s">
        <v>633</v>
      </c>
      <c r="B196" s="308" t="s">
        <v>726</v>
      </c>
      <c r="C196" s="308"/>
      <c r="D196" s="308"/>
      <c r="E196" s="308"/>
      <c r="F196" s="308"/>
      <c r="G196" s="308"/>
      <c r="H196" s="308"/>
      <c r="I196" s="69" t="s">
        <v>19</v>
      </c>
      <c r="J196" s="50">
        <f>J197</f>
        <v>76.097999999999999</v>
      </c>
      <c r="K196" s="50">
        <f>K197</f>
        <v>69.531499339999996</v>
      </c>
      <c r="L196" s="58">
        <f>K196-J196</f>
        <v>-6.5665006600000027</v>
      </c>
      <c r="M196" s="59">
        <f>L196/J196</f>
        <v>-8.6290055717627309E-2</v>
      </c>
      <c r="N196" s="60"/>
    </row>
    <row r="197" spans="1:14" s="3" customFormat="1" ht="12.75" customHeight="1">
      <c r="A197" s="56" t="s">
        <v>635</v>
      </c>
      <c r="B197" s="308" t="s">
        <v>727</v>
      </c>
      <c r="C197" s="308"/>
      <c r="D197" s="308"/>
      <c r="E197" s="308"/>
      <c r="F197" s="308"/>
      <c r="G197" s="308"/>
      <c r="H197" s="308"/>
      <c r="I197" s="69" t="s">
        <v>19</v>
      </c>
      <c r="J197" s="50">
        <v>76.097999999999999</v>
      </c>
      <c r="K197" s="50">
        <f>'[10]21-01'!$P$131/1000</f>
        <v>69.531499339999996</v>
      </c>
      <c r="L197" s="58">
        <f>K197-J197</f>
        <v>-6.5665006600000027</v>
      </c>
      <c r="M197" s="59">
        <f>L197/J197</f>
        <v>-8.6290055717627309E-2</v>
      </c>
      <c r="N197" s="60"/>
    </row>
    <row r="198" spans="1:14" s="3" customFormat="1" ht="12.75" customHeight="1">
      <c r="A198" s="56" t="s">
        <v>637</v>
      </c>
      <c r="B198" s="308" t="s">
        <v>728</v>
      </c>
      <c r="C198" s="308"/>
      <c r="D198" s="308"/>
      <c r="E198" s="308"/>
      <c r="F198" s="308"/>
      <c r="G198" s="308"/>
      <c r="H198" s="308"/>
      <c r="I198" s="69" t="s">
        <v>19</v>
      </c>
      <c r="J198" s="50"/>
      <c r="K198" s="50"/>
      <c r="L198" s="58"/>
      <c r="M198" s="59"/>
      <c r="N198" s="60"/>
    </row>
    <row r="199" spans="1:14" s="3" customFormat="1" ht="12.75" customHeight="1">
      <c r="A199" s="56" t="s">
        <v>639</v>
      </c>
      <c r="B199" s="308" t="s">
        <v>729</v>
      </c>
      <c r="C199" s="308"/>
      <c r="D199" s="308"/>
      <c r="E199" s="308"/>
      <c r="F199" s="308"/>
      <c r="G199" s="308"/>
      <c r="H199" s="308"/>
      <c r="I199" s="69" t="s">
        <v>19</v>
      </c>
      <c r="J199" s="50"/>
      <c r="K199" s="50"/>
      <c r="L199" s="58"/>
      <c r="M199" s="59"/>
      <c r="N199" s="60"/>
    </row>
    <row r="200" spans="1:14" s="3" customFormat="1" ht="12.75" customHeight="1">
      <c r="A200" s="56" t="s">
        <v>641</v>
      </c>
      <c r="B200" s="308" t="s">
        <v>730</v>
      </c>
      <c r="C200" s="308"/>
      <c r="D200" s="308"/>
      <c r="E200" s="308"/>
      <c r="F200" s="308"/>
      <c r="G200" s="308"/>
      <c r="H200" s="308"/>
      <c r="I200" s="69" t="s">
        <v>19</v>
      </c>
      <c r="J200" s="50"/>
      <c r="K200" s="50"/>
      <c r="L200" s="58"/>
      <c r="M200" s="59"/>
      <c r="N200" s="60"/>
    </row>
    <row r="201" spans="1:14" s="3" customFormat="1" ht="12.75" customHeight="1">
      <c r="A201" s="56" t="s">
        <v>643</v>
      </c>
      <c r="B201" s="308" t="s">
        <v>731</v>
      </c>
      <c r="C201" s="308"/>
      <c r="D201" s="308"/>
      <c r="E201" s="308"/>
      <c r="F201" s="308"/>
      <c r="G201" s="308"/>
      <c r="H201" s="308"/>
      <c r="I201" s="69" t="s">
        <v>19</v>
      </c>
      <c r="J201" s="50"/>
      <c r="K201" s="50"/>
      <c r="L201" s="58"/>
      <c r="M201" s="59"/>
      <c r="N201" s="60"/>
    </row>
    <row r="202" spans="1:14" s="3" customFormat="1" ht="12.75" customHeight="1">
      <c r="A202" s="56" t="s">
        <v>645</v>
      </c>
      <c r="B202" s="308" t="s">
        <v>732</v>
      </c>
      <c r="C202" s="308"/>
      <c r="D202" s="308"/>
      <c r="E202" s="308"/>
      <c r="F202" s="308"/>
      <c r="G202" s="308"/>
      <c r="H202" s="308"/>
      <c r="I202" s="69" t="s">
        <v>19</v>
      </c>
      <c r="J202" s="50"/>
      <c r="K202" s="50"/>
      <c r="L202" s="58"/>
      <c r="M202" s="59"/>
      <c r="N202" s="60"/>
    </row>
    <row r="203" spans="1:14" s="3" customFormat="1" ht="12.75" customHeight="1">
      <c r="A203" s="56" t="s">
        <v>647</v>
      </c>
      <c r="B203" s="308" t="s">
        <v>648</v>
      </c>
      <c r="C203" s="308"/>
      <c r="D203" s="308"/>
      <c r="E203" s="308"/>
      <c r="F203" s="308"/>
      <c r="G203" s="308"/>
      <c r="H203" s="308"/>
      <c r="I203" s="69" t="s">
        <v>19</v>
      </c>
      <c r="J203" s="50"/>
      <c r="K203" s="50"/>
      <c r="L203" s="58"/>
      <c r="M203" s="59"/>
      <c r="N203" s="60"/>
    </row>
    <row r="204" spans="1:14" s="3" customFormat="1" ht="12.75" customHeight="1">
      <c r="A204" s="56" t="s">
        <v>649</v>
      </c>
      <c r="B204" s="308" t="s">
        <v>650</v>
      </c>
      <c r="C204" s="308"/>
      <c r="D204" s="308"/>
      <c r="E204" s="308"/>
      <c r="F204" s="308"/>
      <c r="G204" s="308"/>
      <c r="H204" s="308"/>
      <c r="I204" s="69" t="s">
        <v>19</v>
      </c>
      <c r="J204" s="50"/>
      <c r="K204" s="50"/>
      <c r="L204" s="58"/>
      <c r="M204" s="59"/>
      <c r="N204" s="60"/>
    </row>
    <row r="205" spans="1:14" s="3" customFormat="1" ht="12.75" customHeight="1">
      <c r="A205" s="56" t="s">
        <v>651</v>
      </c>
      <c r="B205" s="308" t="s">
        <v>733</v>
      </c>
      <c r="C205" s="308"/>
      <c r="D205" s="308"/>
      <c r="E205" s="308"/>
      <c r="F205" s="308"/>
      <c r="G205" s="308"/>
      <c r="H205" s="308"/>
      <c r="I205" s="69" t="s">
        <v>19</v>
      </c>
      <c r="J205" s="50"/>
      <c r="K205" s="50"/>
      <c r="L205" s="58"/>
      <c r="M205" s="59"/>
      <c r="N205" s="60"/>
    </row>
    <row r="206" spans="1:14" s="3" customFormat="1" ht="12.75" customHeight="1">
      <c r="A206" s="68" t="s">
        <v>656</v>
      </c>
      <c r="B206" s="308" t="s">
        <v>734</v>
      </c>
      <c r="C206" s="308"/>
      <c r="D206" s="308"/>
      <c r="E206" s="308"/>
      <c r="F206" s="308"/>
      <c r="G206" s="308"/>
      <c r="H206" s="308"/>
      <c r="I206" s="69" t="s">
        <v>19</v>
      </c>
      <c r="J206" s="50">
        <f>J208</f>
        <v>559.14800000000002</v>
      </c>
      <c r="K206" s="50">
        <f>K208</f>
        <v>451.65879590999998</v>
      </c>
      <c r="L206" s="58">
        <f>K206-J206</f>
        <v>-107.48920409000004</v>
      </c>
      <c r="M206" s="59">
        <f>L206/J206</f>
        <v>-0.19223748290255896</v>
      </c>
      <c r="N206" s="60"/>
    </row>
    <row r="207" spans="1:14" s="3" customFormat="1" ht="12.75" customHeight="1">
      <c r="A207" s="56" t="s">
        <v>658</v>
      </c>
      <c r="B207" s="308" t="s">
        <v>659</v>
      </c>
      <c r="C207" s="308"/>
      <c r="D207" s="308"/>
      <c r="E207" s="308"/>
      <c r="F207" s="308"/>
      <c r="G207" s="308"/>
      <c r="H207" s="308"/>
      <c r="I207" s="69" t="s">
        <v>19</v>
      </c>
      <c r="J207" s="50"/>
      <c r="K207" s="50"/>
      <c r="L207" s="58"/>
      <c r="M207" s="59"/>
      <c r="N207" s="60"/>
    </row>
    <row r="208" spans="1:14" s="3" customFormat="1" ht="12.75" customHeight="1">
      <c r="A208" s="56" t="s">
        <v>660</v>
      </c>
      <c r="B208" s="308" t="s">
        <v>735</v>
      </c>
      <c r="C208" s="308"/>
      <c r="D208" s="308"/>
      <c r="E208" s="308"/>
      <c r="F208" s="308"/>
      <c r="G208" s="308"/>
      <c r="H208" s="308"/>
      <c r="I208" s="69" t="s">
        <v>19</v>
      </c>
      <c r="J208" s="50">
        <v>559.14800000000002</v>
      </c>
      <c r="K208" s="50">
        <f>'[10]21-01'!$P$97/1000</f>
        <v>451.65879590999998</v>
      </c>
      <c r="L208" s="58">
        <f>K208-J208</f>
        <v>-107.48920409000004</v>
      </c>
      <c r="M208" s="59">
        <f>L208/J208</f>
        <v>-0.19223748290255896</v>
      </c>
      <c r="N208" s="60"/>
    </row>
    <row r="209" spans="1:14" s="3" customFormat="1" ht="12.75" customHeight="1">
      <c r="A209" s="56" t="s">
        <v>662</v>
      </c>
      <c r="B209" s="308" t="s">
        <v>736</v>
      </c>
      <c r="C209" s="308"/>
      <c r="D209" s="308"/>
      <c r="E209" s="308"/>
      <c r="F209" s="308"/>
      <c r="G209" s="308"/>
      <c r="H209" s="308"/>
      <c r="I209" s="69" t="s">
        <v>19</v>
      </c>
      <c r="J209" s="50"/>
      <c r="K209" s="50"/>
      <c r="L209" s="58"/>
      <c r="M209" s="59"/>
      <c r="N209" s="60"/>
    </row>
    <row r="210" spans="1:14" s="3" customFormat="1" ht="12.75" customHeight="1">
      <c r="A210" s="56" t="s">
        <v>664</v>
      </c>
      <c r="B210" s="308" t="s">
        <v>737</v>
      </c>
      <c r="C210" s="308"/>
      <c r="D210" s="308"/>
      <c r="E210" s="308"/>
      <c r="F210" s="308"/>
      <c r="G210" s="308"/>
      <c r="H210" s="308"/>
      <c r="I210" s="69" t="s">
        <v>19</v>
      </c>
      <c r="J210" s="50"/>
      <c r="K210" s="50"/>
      <c r="L210" s="58"/>
      <c r="M210" s="59"/>
      <c r="N210" s="60"/>
    </row>
    <row r="211" spans="1:14" s="3" customFormat="1" ht="12.75" customHeight="1">
      <c r="A211" s="56" t="s">
        <v>666</v>
      </c>
      <c r="B211" s="308" t="s">
        <v>213</v>
      </c>
      <c r="C211" s="308"/>
      <c r="D211" s="308"/>
      <c r="E211" s="308"/>
      <c r="F211" s="308"/>
      <c r="G211" s="308"/>
      <c r="H211" s="308"/>
      <c r="I211" s="69" t="s">
        <v>19</v>
      </c>
      <c r="J211" s="50"/>
      <c r="K211" s="50"/>
      <c r="L211" s="58"/>
      <c r="M211" s="59"/>
      <c r="N211" s="60"/>
    </row>
    <row r="212" spans="1:14" s="3" customFormat="1" ht="12.75" customHeight="1">
      <c r="A212" s="56" t="s">
        <v>667</v>
      </c>
      <c r="B212" s="308" t="s">
        <v>738</v>
      </c>
      <c r="C212" s="308"/>
      <c r="D212" s="308"/>
      <c r="E212" s="308"/>
      <c r="F212" s="308"/>
      <c r="G212" s="308"/>
      <c r="H212" s="308"/>
      <c r="I212" s="69" t="s">
        <v>19</v>
      </c>
      <c r="J212" s="50"/>
      <c r="K212" s="50"/>
      <c r="L212" s="58"/>
      <c r="M212" s="59"/>
      <c r="N212" s="60"/>
    </row>
    <row r="213" spans="1:14" s="3" customFormat="1" ht="12.75" customHeight="1">
      <c r="A213" s="56" t="s">
        <v>669</v>
      </c>
      <c r="B213" s="308" t="s">
        <v>670</v>
      </c>
      <c r="C213" s="308"/>
      <c r="D213" s="308"/>
      <c r="E213" s="308"/>
      <c r="F213" s="308"/>
      <c r="G213" s="308"/>
      <c r="H213" s="308"/>
      <c r="I213" s="69" t="s">
        <v>19</v>
      </c>
      <c r="J213" s="50"/>
      <c r="K213" s="50"/>
      <c r="L213" s="58"/>
      <c r="M213" s="59"/>
      <c r="N213" s="60"/>
    </row>
    <row r="214" spans="1:14" s="3" customFormat="1" ht="12.75" customHeight="1">
      <c r="A214" s="56" t="s">
        <v>671</v>
      </c>
      <c r="B214" s="308" t="s">
        <v>672</v>
      </c>
      <c r="C214" s="308"/>
      <c r="D214" s="308"/>
      <c r="E214" s="308"/>
      <c r="F214" s="308"/>
      <c r="G214" s="308"/>
      <c r="H214" s="308"/>
      <c r="I214" s="69" t="s">
        <v>19</v>
      </c>
      <c r="J214" s="50"/>
      <c r="K214" s="50"/>
      <c r="L214" s="58"/>
      <c r="M214" s="59"/>
      <c r="N214" s="60"/>
    </row>
    <row r="215" spans="1:14" s="3" customFormat="1" ht="12.75" customHeight="1">
      <c r="A215" s="56" t="s">
        <v>673</v>
      </c>
      <c r="B215" s="308" t="s">
        <v>739</v>
      </c>
      <c r="C215" s="308"/>
      <c r="D215" s="308"/>
      <c r="E215" s="308"/>
      <c r="F215" s="308"/>
      <c r="G215" s="308"/>
      <c r="H215" s="308"/>
      <c r="I215" s="69" t="s">
        <v>19</v>
      </c>
      <c r="J215" s="50"/>
      <c r="K215" s="50"/>
      <c r="L215" s="58"/>
      <c r="M215" s="59"/>
      <c r="N215" s="60"/>
    </row>
    <row r="216" spans="1:14" s="3" customFormat="1" ht="12.75" customHeight="1">
      <c r="A216" s="56" t="s">
        <v>674</v>
      </c>
      <c r="B216" s="308" t="s">
        <v>675</v>
      </c>
      <c r="C216" s="308"/>
      <c r="D216" s="308"/>
      <c r="E216" s="308"/>
      <c r="F216" s="308"/>
      <c r="G216" s="308"/>
      <c r="H216" s="308"/>
      <c r="I216" s="69" t="s">
        <v>19</v>
      </c>
      <c r="J216" s="50"/>
      <c r="K216" s="50"/>
      <c r="L216" s="58"/>
      <c r="M216" s="59"/>
      <c r="N216" s="60"/>
    </row>
    <row r="217" spans="1:14" s="3" customFormat="1" ht="12.75" customHeight="1">
      <c r="A217" s="56" t="s">
        <v>676</v>
      </c>
      <c r="B217" s="308" t="s">
        <v>677</v>
      </c>
      <c r="C217" s="308"/>
      <c r="D217" s="308"/>
      <c r="E217" s="308"/>
      <c r="F217" s="308"/>
      <c r="G217" s="308"/>
      <c r="H217" s="308"/>
      <c r="I217" s="69" t="s">
        <v>19</v>
      </c>
      <c r="J217" s="50"/>
      <c r="K217" s="50"/>
      <c r="L217" s="58"/>
      <c r="M217" s="59"/>
      <c r="N217" s="60"/>
    </row>
    <row r="218" spans="1:14" s="3" customFormat="1" ht="12.75" customHeight="1">
      <c r="A218" s="56" t="s">
        <v>678</v>
      </c>
      <c r="B218" s="308" t="s">
        <v>740</v>
      </c>
      <c r="C218" s="308"/>
      <c r="D218" s="308"/>
      <c r="E218" s="308"/>
      <c r="F218" s="308"/>
      <c r="G218" s="308"/>
      <c r="H218" s="308"/>
      <c r="I218" s="69" t="s">
        <v>19</v>
      </c>
      <c r="J218" s="50"/>
      <c r="K218" s="50"/>
      <c r="L218" s="58"/>
      <c r="M218" s="59"/>
      <c r="N218" s="60"/>
    </row>
    <row r="219" spans="1:14" s="3" customFormat="1" ht="12.75" customHeight="1">
      <c r="A219" s="68" t="s">
        <v>680</v>
      </c>
      <c r="B219" s="308" t="s">
        <v>741</v>
      </c>
      <c r="C219" s="308"/>
      <c r="D219" s="308"/>
      <c r="E219" s="308"/>
      <c r="F219" s="308"/>
      <c r="G219" s="308"/>
      <c r="H219" s="308"/>
      <c r="I219" s="69" t="s">
        <v>19</v>
      </c>
      <c r="J219" s="50">
        <f>J221</f>
        <v>482.44099999999997</v>
      </c>
      <c r="K219" s="50">
        <f>K221</f>
        <v>337.19450199999994</v>
      </c>
      <c r="L219" s="58">
        <f>K219-J219</f>
        <v>-145.24649800000003</v>
      </c>
      <c r="M219" s="59">
        <f>L219/J219</f>
        <v>-0.30106582566572915</v>
      </c>
      <c r="N219" s="60"/>
    </row>
    <row r="220" spans="1:14" s="3" customFormat="1" ht="12.75" customHeight="1">
      <c r="A220" s="56" t="s">
        <v>682</v>
      </c>
      <c r="B220" s="308" t="s">
        <v>742</v>
      </c>
      <c r="C220" s="308"/>
      <c r="D220" s="308"/>
      <c r="E220" s="308"/>
      <c r="F220" s="308"/>
      <c r="G220" s="308"/>
      <c r="H220" s="308"/>
      <c r="I220" s="69" t="s">
        <v>19</v>
      </c>
      <c r="J220" s="50"/>
      <c r="K220" s="50"/>
      <c r="L220" s="58"/>
      <c r="M220" s="59"/>
      <c r="N220" s="60"/>
    </row>
    <row r="221" spans="1:14" s="3" customFormat="1" ht="12.75" customHeight="1">
      <c r="A221" s="56" t="s">
        <v>214</v>
      </c>
      <c r="B221" s="308" t="s">
        <v>743</v>
      </c>
      <c r="C221" s="308"/>
      <c r="D221" s="308"/>
      <c r="E221" s="308"/>
      <c r="F221" s="308"/>
      <c r="G221" s="308"/>
      <c r="H221" s="308"/>
      <c r="I221" s="69" t="s">
        <v>19</v>
      </c>
      <c r="J221" s="50">
        <v>482.44099999999997</v>
      </c>
      <c r="K221" s="50">
        <f>'[10]21-01'!$P$110/1000-253</f>
        <v>337.19450199999994</v>
      </c>
      <c r="L221" s="58">
        <f>K221-J221</f>
        <v>-145.24649800000003</v>
      </c>
      <c r="M221" s="59">
        <f>L221/J221</f>
        <v>-0.30106582566572915</v>
      </c>
      <c r="N221" s="60"/>
    </row>
    <row r="222" spans="1:14" s="3" customFormat="1" ht="12.75" customHeight="1">
      <c r="A222" s="17" t="s">
        <v>216</v>
      </c>
      <c r="B222" s="313" t="s">
        <v>217</v>
      </c>
      <c r="C222" s="314"/>
      <c r="D222" s="314"/>
      <c r="E222" s="314"/>
      <c r="F222" s="314"/>
      <c r="G222" s="314"/>
      <c r="H222" s="315"/>
      <c r="I222" s="18" t="s">
        <v>19</v>
      </c>
      <c r="J222" s="50"/>
      <c r="K222" s="50"/>
      <c r="L222" s="58">
        <f t="shared" ref="L222:L298" si="4">K222-J222</f>
        <v>0</v>
      </c>
      <c r="M222" s="59"/>
      <c r="N222" s="60"/>
    </row>
    <row r="223" spans="1:14" s="3" customFormat="1" ht="24" customHeight="1">
      <c r="A223" s="17" t="s">
        <v>218</v>
      </c>
      <c r="B223" s="383" t="s">
        <v>219</v>
      </c>
      <c r="C223" s="384"/>
      <c r="D223" s="384"/>
      <c r="E223" s="384"/>
      <c r="F223" s="384"/>
      <c r="G223" s="384"/>
      <c r="H223" s="385"/>
      <c r="I223" s="18" t="s">
        <v>19</v>
      </c>
      <c r="J223" s="50">
        <f>J163-J178</f>
        <v>-158.44592000000011</v>
      </c>
      <c r="K223" s="50">
        <f>K163-K178</f>
        <v>75.812304609999984</v>
      </c>
      <c r="L223" s="58">
        <f t="shared" si="4"/>
        <v>234.2582246100001</v>
      </c>
      <c r="M223" s="59">
        <f>L223/J223</f>
        <v>-1.4784743249305501</v>
      </c>
      <c r="N223" s="60"/>
    </row>
    <row r="224" spans="1:14" s="3" customFormat="1" ht="24" customHeight="1">
      <c r="A224" s="17" t="s">
        <v>220</v>
      </c>
      <c r="B224" s="383" t="s">
        <v>221</v>
      </c>
      <c r="C224" s="384"/>
      <c r="D224" s="384"/>
      <c r="E224" s="384"/>
      <c r="F224" s="384"/>
      <c r="G224" s="384"/>
      <c r="H224" s="385"/>
      <c r="I224" s="18" t="s">
        <v>19</v>
      </c>
      <c r="J224" s="50">
        <f>J189-J196</f>
        <v>-76.097999999999999</v>
      </c>
      <c r="K224" s="50">
        <f>K189-K196</f>
        <v>-69.531499339999996</v>
      </c>
      <c r="L224" s="58">
        <f t="shared" si="4"/>
        <v>6.5665006600000027</v>
      </c>
      <c r="M224" s="59">
        <f>L224/J224</f>
        <v>-8.6290055717627309E-2</v>
      </c>
      <c r="N224" s="60"/>
    </row>
    <row r="225" spans="1:14" s="3" customFormat="1" ht="12">
      <c r="A225" s="17" t="s">
        <v>222</v>
      </c>
      <c r="B225" s="313" t="s">
        <v>223</v>
      </c>
      <c r="C225" s="314"/>
      <c r="D225" s="314"/>
      <c r="E225" s="314"/>
      <c r="F225" s="314"/>
      <c r="G225" s="314"/>
      <c r="H225" s="315"/>
      <c r="I225" s="18" t="s">
        <v>19</v>
      </c>
      <c r="J225" s="50"/>
      <c r="K225" s="50"/>
      <c r="L225" s="58">
        <f t="shared" si="4"/>
        <v>0</v>
      </c>
      <c r="M225" s="59"/>
      <c r="N225" s="60"/>
    </row>
    <row r="226" spans="1:14" s="3" customFormat="1" ht="12">
      <c r="A226" s="17" t="s">
        <v>224</v>
      </c>
      <c r="B226" s="313" t="s">
        <v>225</v>
      </c>
      <c r="C226" s="314"/>
      <c r="D226" s="314"/>
      <c r="E226" s="314"/>
      <c r="F226" s="314"/>
      <c r="G226" s="314"/>
      <c r="H226" s="315"/>
      <c r="I226" s="18" t="s">
        <v>19</v>
      </c>
      <c r="J226" s="50"/>
      <c r="K226" s="50"/>
      <c r="L226" s="58">
        <f t="shared" si="4"/>
        <v>0</v>
      </c>
      <c r="M226" s="59"/>
      <c r="N226" s="60"/>
    </row>
    <row r="227" spans="1:14" s="3" customFormat="1" ht="24" customHeight="1">
      <c r="A227" s="17" t="s">
        <v>226</v>
      </c>
      <c r="B227" s="383" t="s">
        <v>227</v>
      </c>
      <c r="C227" s="384"/>
      <c r="D227" s="384"/>
      <c r="E227" s="384"/>
      <c r="F227" s="384"/>
      <c r="G227" s="384"/>
      <c r="H227" s="385"/>
      <c r="I227" s="18" t="s">
        <v>19</v>
      </c>
      <c r="J227" s="50">
        <f>J206-J219</f>
        <v>76.70700000000005</v>
      </c>
      <c r="K227" s="50">
        <f>K206-K219</f>
        <v>114.46429391000004</v>
      </c>
      <c r="L227" s="58">
        <f t="shared" si="4"/>
        <v>37.757293909999987</v>
      </c>
      <c r="M227" s="59">
        <f>L227/J227</f>
        <v>0.49222748784335146</v>
      </c>
      <c r="N227" s="60"/>
    </row>
    <row r="228" spans="1:14" s="3" customFormat="1" ht="12">
      <c r="A228" s="17" t="s">
        <v>228</v>
      </c>
      <c r="B228" s="313" t="s">
        <v>229</v>
      </c>
      <c r="C228" s="314"/>
      <c r="D228" s="314"/>
      <c r="E228" s="314"/>
      <c r="F228" s="314"/>
      <c r="G228" s="314"/>
      <c r="H228" s="315"/>
      <c r="I228" s="18" t="s">
        <v>19</v>
      </c>
      <c r="J228" s="50"/>
      <c r="K228" s="50"/>
      <c r="L228" s="58">
        <f t="shared" si="4"/>
        <v>0</v>
      </c>
      <c r="M228" s="59"/>
      <c r="N228" s="60"/>
    </row>
    <row r="229" spans="1:14" s="3" customFormat="1" ht="12">
      <c r="A229" s="17" t="s">
        <v>230</v>
      </c>
      <c r="B229" s="313" t="s">
        <v>231</v>
      </c>
      <c r="C229" s="314"/>
      <c r="D229" s="314"/>
      <c r="E229" s="314"/>
      <c r="F229" s="314"/>
      <c r="G229" s="314"/>
      <c r="H229" s="315"/>
      <c r="I229" s="18" t="s">
        <v>19</v>
      </c>
      <c r="J229" s="50"/>
      <c r="K229" s="50"/>
      <c r="L229" s="58">
        <f t="shared" si="4"/>
        <v>0</v>
      </c>
      <c r="M229" s="59"/>
      <c r="N229" s="60"/>
    </row>
    <row r="230" spans="1:14" s="3" customFormat="1" ht="12">
      <c r="A230" s="17" t="s">
        <v>232</v>
      </c>
      <c r="B230" s="316" t="s">
        <v>233</v>
      </c>
      <c r="C230" s="317"/>
      <c r="D230" s="317"/>
      <c r="E230" s="317"/>
      <c r="F230" s="317"/>
      <c r="G230" s="317"/>
      <c r="H230" s="318"/>
      <c r="I230" s="18" t="s">
        <v>19</v>
      </c>
      <c r="J230" s="50"/>
      <c r="K230" s="50"/>
      <c r="L230" s="58">
        <f t="shared" si="4"/>
        <v>0</v>
      </c>
      <c r="M230" s="59"/>
      <c r="N230" s="60"/>
    </row>
    <row r="231" spans="1:14" s="3" customFormat="1" ht="12">
      <c r="A231" s="17" t="s">
        <v>234</v>
      </c>
      <c r="B231" s="316" t="s">
        <v>235</v>
      </c>
      <c r="C231" s="317"/>
      <c r="D231" s="317"/>
      <c r="E231" s="317"/>
      <c r="F231" s="317"/>
      <c r="G231" s="317"/>
      <c r="H231" s="318"/>
      <c r="I231" s="18" t="s">
        <v>19</v>
      </c>
      <c r="J231" s="50">
        <f>J223+J224+J227</f>
        <v>-157.83692000000008</v>
      </c>
      <c r="K231" s="50">
        <f>K223+K224+K227</f>
        <v>120.74509918000003</v>
      </c>
      <c r="L231" s="58">
        <f t="shared" si="4"/>
        <v>278.58201918000009</v>
      </c>
      <c r="M231" s="59">
        <f>L231/J231</f>
        <v>-1.7649990837378222</v>
      </c>
      <c r="N231" s="60"/>
    </row>
    <row r="232" spans="1:14" s="3" customFormat="1" ht="12">
      <c r="A232" s="17" t="s">
        <v>236</v>
      </c>
      <c r="B232" s="316" t="s">
        <v>237</v>
      </c>
      <c r="C232" s="317"/>
      <c r="D232" s="317"/>
      <c r="E232" s="317"/>
      <c r="F232" s="317"/>
      <c r="G232" s="317"/>
      <c r="H232" s="318"/>
      <c r="I232" s="18" t="s">
        <v>19</v>
      </c>
      <c r="J232" s="50"/>
      <c r="K232" s="50"/>
      <c r="L232" s="58">
        <f t="shared" si="4"/>
        <v>0</v>
      </c>
      <c r="M232" s="59"/>
      <c r="N232" s="60"/>
    </row>
    <row r="233" spans="1:14" s="3" customFormat="1" ht="12.75" thickBot="1">
      <c r="A233" s="22" t="s">
        <v>238</v>
      </c>
      <c r="B233" s="389" t="s">
        <v>239</v>
      </c>
      <c r="C233" s="390"/>
      <c r="D233" s="390"/>
      <c r="E233" s="390"/>
      <c r="F233" s="390"/>
      <c r="G233" s="390"/>
      <c r="H233" s="391"/>
      <c r="I233" s="23" t="s">
        <v>19</v>
      </c>
      <c r="J233" s="50"/>
      <c r="K233" s="50"/>
      <c r="L233" s="58">
        <f t="shared" si="4"/>
        <v>0</v>
      </c>
      <c r="M233" s="59"/>
      <c r="N233" s="60"/>
    </row>
    <row r="234" spans="1:14" s="3" customFormat="1" ht="12">
      <c r="A234" s="14" t="s">
        <v>240</v>
      </c>
      <c r="B234" s="329" t="s">
        <v>110</v>
      </c>
      <c r="C234" s="330"/>
      <c r="D234" s="330"/>
      <c r="E234" s="330"/>
      <c r="F234" s="330"/>
      <c r="G234" s="330"/>
      <c r="H234" s="331"/>
      <c r="I234" s="15" t="s">
        <v>241</v>
      </c>
      <c r="J234" s="50"/>
      <c r="K234" s="50"/>
      <c r="L234" s="58">
        <f t="shared" si="4"/>
        <v>0</v>
      </c>
      <c r="M234" s="59"/>
      <c r="N234" s="60"/>
    </row>
    <row r="235" spans="1:14" s="3" customFormat="1" ht="12">
      <c r="A235" s="17" t="s">
        <v>242</v>
      </c>
      <c r="B235" s="313" t="s">
        <v>243</v>
      </c>
      <c r="C235" s="314"/>
      <c r="D235" s="314"/>
      <c r="E235" s="314"/>
      <c r="F235" s="314"/>
      <c r="G235" s="314"/>
      <c r="H235" s="315"/>
      <c r="I235" s="18" t="s">
        <v>19</v>
      </c>
      <c r="J235" s="50"/>
      <c r="K235" s="50"/>
      <c r="L235" s="58">
        <f t="shared" si="4"/>
        <v>0</v>
      </c>
      <c r="M235" s="59"/>
      <c r="N235" s="60"/>
    </row>
    <row r="236" spans="1:14" s="3" customFormat="1" ht="12">
      <c r="A236" s="17" t="s">
        <v>244</v>
      </c>
      <c r="B236" s="310" t="s">
        <v>245</v>
      </c>
      <c r="C236" s="311"/>
      <c r="D236" s="311"/>
      <c r="E236" s="311"/>
      <c r="F236" s="311"/>
      <c r="G236" s="311"/>
      <c r="H236" s="312"/>
      <c r="I236" s="18" t="s">
        <v>19</v>
      </c>
      <c r="J236" s="50"/>
      <c r="K236" s="50"/>
      <c r="L236" s="58">
        <f t="shared" si="4"/>
        <v>0</v>
      </c>
      <c r="M236" s="59"/>
      <c r="N236" s="60"/>
    </row>
    <row r="237" spans="1:14" s="3" customFormat="1" ht="12">
      <c r="A237" s="17" t="s">
        <v>246</v>
      </c>
      <c r="B237" s="320" t="s">
        <v>247</v>
      </c>
      <c r="C237" s="321"/>
      <c r="D237" s="321"/>
      <c r="E237" s="321"/>
      <c r="F237" s="321"/>
      <c r="G237" s="321"/>
      <c r="H237" s="322"/>
      <c r="I237" s="18" t="s">
        <v>19</v>
      </c>
      <c r="J237" s="50"/>
      <c r="K237" s="50"/>
      <c r="L237" s="58">
        <f t="shared" si="4"/>
        <v>0</v>
      </c>
      <c r="M237" s="59"/>
      <c r="N237" s="60"/>
    </row>
    <row r="238" spans="1:14" s="3" customFormat="1" ht="24" customHeight="1">
      <c r="A238" s="17" t="s">
        <v>248</v>
      </c>
      <c r="B238" s="392" t="s">
        <v>23</v>
      </c>
      <c r="C238" s="393"/>
      <c r="D238" s="393"/>
      <c r="E238" s="393"/>
      <c r="F238" s="393"/>
      <c r="G238" s="393"/>
      <c r="H238" s="394"/>
      <c r="I238" s="18" t="s">
        <v>19</v>
      </c>
      <c r="J238" s="50"/>
      <c r="K238" s="50"/>
      <c r="L238" s="58">
        <f t="shared" si="4"/>
        <v>0</v>
      </c>
      <c r="M238" s="59"/>
      <c r="N238" s="60"/>
    </row>
    <row r="239" spans="1:14" s="3" customFormat="1" ht="12">
      <c r="A239" s="17" t="s">
        <v>249</v>
      </c>
      <c r="B239" s="344" t="s">
        <v>247</v>
      </c>
      <c r="C239" s="345"/>
      <c r="D239" s="345"/>
      <c r="E239" s="345"/>
      <c r="F239" s="345"/>
      <c r="G239" s="345"/>
      <c r="H239" s="346"/>
      <c r="I239" s="18" t="s">
        <v>19</v>
      </c>
      <c r="J239" s="50"/>
      <c r="K239" s="50"/>
      <c r="L239" s="58">
        <f t="shared" si="4"/>
        <v>0</v>
      </c>
      <c r="M239" s="59"/>
      <c r="N239" s="60"/>
    </row>
    <row r="240" spans="1:14" s="3" customFormat="1" ht="24" customHeight="1">
      <c r="A240" s="17" t="s">
        <v>250</v>
      </c>
      <c r="B240" s="392" t="s">
        <v>25</v>
      </c>
      <c r="C240" s="393"/>
      <c r="D240" s="393"/>
      <c r="E240" s="393"/>
      <c r="F240" s="393"/>
      <c r="G240" s="393"/>
      <c r="H240" s="394"/>
      <c r="I240" s="18" t="s">
        <v>19</v>
      </c>
      <c r="J240" s="50"/>
      <c r="K240" s="50"/>
      <c r="L240" s="58">
        <f t="shared" si="4"/>
        <v>0</v>
      </c>
      <c r="M240" s="59"/>
      <c r="N240" s="60"/>
    </row>
    <row r="241" spans="1:14" s="3" customFormat="1" ht="12">
      <c r="A241" s="17" t="s">
        <v>251</v>
      </c>
      <c r="B241" s="344" t="s">
        <v>247</v>
      </c>
      <c r="C241" s="345"/>
      <c r="D241" s="345"/>
      <c r="E241" s="345"/>
      <c r="F241" s="345"/>
      <c r="G241" s="345"/>
      <c r="H241" s="346"/>
      <c r="I241" s="18" t="s">
        <v>19</v>
      </c>
      <c r="J241" s="50"/>
      <c r="K241" s="50"/>
      <c r="L241" s="58">
        <f t="shared" si="4"/>
        <v>0</v>
      </c>
      <c r="M241" s="59"/>
      <c r="N241" s="60"/>
    </row>
    <row r="242" spans="1:14" s="3" customFormat="1" ht="24" customHeight="1">
      <c r="A242" s="17" t="s">
        <v>252</v>
      </c>
      <c r="B242" s="392" t="s">
        <v>27</v>
      </c>
      <c r="C242" s="393"/>
      <c r="D242" s="393"/>
      <c r="E242" s="393"/>
      <c r="F242" s="393"/>
      <c r="G242" s="393"/>
      <c r="H242" s="394"/>
      <c r="I242" s="18" t="s">
        <v>19</v>
      </c>
      <c r="J242" s="50"/>
      <c r="K242" s="50"/>
      <c r="L242" s="58">
        <f t="shared" si="4"/>
        <v>0</v>
      </c>
      <c r="M242" s="59"/>
      <c r="N242" s="60"/>
    </row>
    <row r="243" spans="1:14" s="3" customFormat="1" ht="12">
      <c r="A243" s="17" t="s">
        <v>253</v>
      </c>
      <c r="B243" s="344" t="s">
        <v>247</v>
      </c>
      <c r="C243" s="345"/>
      <c r="D243" s="345"/>
      <c r="E243" s="345"/>
      <c r="F243" s="345"/>
      <c r="G243" s="345"/>
      <c r="H243" s="346"/>
      <c r="I243" s="18" t="s">
        <v>19</v>
      </c>
      <c r="J243" s="50"/>
      <c r="K243" s="50"/>
      <c r="L243" s="58">
        <f t="shared" si="4"/>
        <v>0</v>
      </c>
      <c r="M243" s="59"/>
      <c r="N243" s="60"/>
    </row>
    <row r="244" spans="1:14" s="3" customFormat="1" ht="12">
      <c r="A244" s="17" t="s">
        <v>254</v>
      </c>
      <c r="B244" s="310" t="s">
        <v>255</v>
      </c>
      <c r="C244" s="311"/>
      <c r="D244" s="311"/>
      <c r="E244" s="311"/>
      <c r="F244" s="311"/>
      <c r="G244" s="311"/>
      <c r="H244" s="312"/>
      <c r="I244" s="18" t="s">
        <v>19</v>
      </c>
      <c r="J244" s="50"/>
      <c r="K244" s="50"/>
      <c r="L244" s="58">
        <f t="shared" si="4"/>
        <v>0</v>
      </c>
      <c r="M244" s="59"/>
      <c r="N244" s="60"/>
    </row>
    <row r="245" spans="1:14" s="3" customFormat="1" ht="12">
      <c r="A245" s="17" t="s">
        <v>256</v>
      </c>
      <c r="B245" s="320" t="s">
        <v>247</v>
      </c>
      <c r="C245" s="321"/>
      <c r="D245" s="321"/>
      <c r="E245" s="321"/>
      <c r="F245" s="321"/>
      <c r="G245" s="321"/>
      <c r="H245" s="322"/>
      <c r="I245" s="18" t="s">
        <v>19</v>
      </c>
      <c r="J245" s="50"/>
      <c r="K245" s="50"/>
      <c r="L245" s="58">
        <f t="shared" si="4"/>
        <v>0</v>
      </c>
      <c r="M245" s="59"/>
      <c r="N245" s="60"/>
    </row>
    <row r="246" spans="1:14" s="3" customFormat="1" ht="12">
      <c r="A246" s="17" t="s">
        <v>257</v>
      </c>
      <c r="B246" s="310" t="s">
        <v>258</v>
      </c>
      <c r="C246" s="311"/>
      <c r="D246" s="311"/>
      <c r="E246" s="311"/>
      <c r="F246" s="311"/>
      <c r="G246" s="311"/>
      <c r="H246" s="312"/>
      <c r="I246" s="18" t="s">
        <v>19</v>
      </c>
      <c r="J246" s="50"/>
      <c r="K246" s="50"/>
      <c r="L246" s="58">
        <f t="shared" si="4"/>
        <v>0</v>
      </c>
      <c r="M246" s="59"/>
      <c r="N246" s="60"/>
    </row>
    <row r="247" spans="1:14" s="3" customFormat="1" ht="12">
      <c r="A247" s="17" t="s">
        <v>259</v>
      </c>
      <c r="B247" s="320" t="s">
        <v>247</v>
      </c>
      <c r="C247" s="321"/>
      <c r="D247" s="321"/>
      <c r="E247" s="321"/>
      <c r="F247" s="321"/>
      <c r="G247" s="321"/>
      <c r="H247" s="322"/>
      <c r="I247" s="18" t="s">
        <v>19</v>
      </c>
      <c r="J247" s="50"/>
      <c r="K247" s="50"/>
      <c r="L247" s="58">
        <f t="shared" si="4"/>
        <v>0</v>
      </c>
      <c r="M247" s="59"/>
      <c r="N247" s="60"/>
    </row>
    <row r="248" spans="1:14" s="3" customFormat="1" ht="12">
      <c r="A248" s="17" t="s">
        <v>260</v>
      </c>
      <c r="B248" s="310" t="s">
        <v>261</v>
      </c>
      <c r="C248" s="311"/>
      <c r="D248" s="311"/>
      <c r="E248" s="311"/>
      <c r="F248" s="311"/>
      <c r="G248" s="311"/>
      <c r="H248" s="312"/>
      <c r="I248" s="18" t="s">
        <v>19</v>
      </c>
      <c r="J248" s="50"/>
      <c r="K248" s="50"/>
      <c r="L248" s="58">
        <f t="shared" si="4"/>
        <v>0</v>
      </c>
      <c r="M248" s="59"/>
      <c r="N248" s="60"/>
    </row>
    <row r="249" spans="1:14" s="3" customFormat="1" ht="12">
      <c r="A249" s="17" t="s">
        <v>262</v>
      </c>
      <c r="B249" s="320" t="s">
        <v>247</v>
      </c>
      <c r="C249" s="321"/>
      <c r="D249" s="321"/>
      <c r="E249" s="321"/>
      <c r="F249" s="321"/>
      <c r="G249" s="321"/>
      <c r="H249" s="322"/>
      <c r="I249" s="18" t="s">
        <v>19</v>
      </c>
      <c r="J249" s="50"/>
      <c r="K249" s="50"/>
      <c r="L249" s="58">
        <f t="shared" si="4"/>
        <v>0</v>
      </c>
      <c r="M249" s="59"/>
      <c r="N249" s="60"/>
    </row>
    <row r="250" spans="1:14" s="3" customFormat="1" ht="12">
      <c r="A250" s="17" t="s">
        <v>263</v>
      </c>
      <c r="B250" s="310" t="s">
        <v>264</v>
      </c>
      <c r="C250" s="311"/>
      <c r="D250" s="311"/>
      <c r="E250" s="311"/>
      <c r="F250" s="311"/>
      <c r="G250" s="311"/>
      <c r="H250" s="312"/>
      <c r="I250" s="18" t="s">
        <v>19</v>
      </c>
      <c r="J250" s="50"/>
      <c r="K250" s="50"/>
      <c r="L250" s="58">
        <f t="shared" si="4"/>
        <v>0</v>
      </c>
      <c r="M250" s="59"/>
      <c r="N250" s="60"/>
    </row>
    <row r="251" spans="1:14" s="3" customFormat="1" ht="12">
      <c r="A251" s="17" t="s">
        <v>265</v>
      </c>
      <c r="B251" s="320" t="s">
        <v>247</v>
      </c>
      <c r="C251" s="321"/>
      <c r="D251" s="321"/>
      <c r="E251" s="321"/>
      <c r="F251" s="321"/>
      <c r="G251" s="321"/>
      <c r="H251" s="322"/>
      <c r="I251" s="18" t="s">
        <v>19</v>
      </c>
      <c r="J251" s="50"/>
      <c r="K251" s="50"/>
      <c r="L251" s="58">
        <f t="shared" si="4"/>
        <v>0</v>
      </c>
      <c r="M251" s="59"/>
      <c r="N251" s="60"/>
    </row>
    <row r="252" spans="1:14" s="3" customFormat="1" ht="12">
      <c r="A252" s="17" t="s">
        <v>266</v>
      </c>
      <c r="B252" s="310" t="s">
        <v>267</v>
      </c>
      <c r="C252" s="311"/>
      <c r="D252" s="311"/>
      <c r="E252" s="311"/>
      <c r="F252" s="311"/>
      <c r="G252" s="311"/>
      <c r="H252" s="312"/>
      <c r="I252" s="18" t="s">
        <v>19</v>
      </c>
      <c r="J252" s="50"/>
      <c r="K252" s="50"/>
      <c r="L252" s="58">
        <f t="shared" si="4"/>
        <v>0</v>
      </c>
      <c r="M252" s="59"/>
      <c r="N252" s="60"/>
    </row>
    <row r="253" spans="1:14" s="3" customFormat="1" ht="12">
      <c r="A253" s="17" t="s">
        <v>268</v>
      </c>
      <c r="B253" s="320" t="s">
        <v>247</v>
      </c>
      <c r="C253" s="321"/>
      <c r="D253" s="321"/>
      <c r="E253" s="321"/>
      <c r="F253" s="321"/>
      <c r="G253" s="321"/>
      <c r="H253" s="322"/>
      <c r="I253" s="18" t="s">
        <v>19</v>
      </c>
      <c r="J253" s="50"/>
      <c r="K253" s="50"/>
      <c r="L253" s="58">
        <f t="shared" si="4"/>
        <v>0</v>
      </c>
      <c r="M253" s="59"/>
      <c r="N253" s="60"/>
    </row>
    <row r="254" spans="1:14" s="3" customFormat="1" ht="12">
      <c r="A254" s="17" t="s">
        <v>266</v>
      </c>
      <c r="B254" s="310" t="s">
        <v>269</v>
      </c>
      <c r="C254" s="311"/>
      <c r="D254" s="311"/>
      <c r="E254" s="311"/>
      <c r="F254" s="311"/>
      <c r="G254" s="311"/>
      <c r="H254" s="312"/>
      <c r="I254" s="18" t="s">
        <v>19</v>
      </c>
      <c r="J254" s="50"/>
      <c r="K254" s="50"/>
      <c r="L254" s="58">
        <f t="shared" si="4"/>
        <v>0</v>
      </c>
      <c r="M254" s="59"/>
      <c r="N254" s="60"/>
    </row>
    <row r="255" spans="1:14" s="3" customFormat="1" ht="12">
      <c r="A255" s="17" t="s">
        <v>270</v>
      </c>
      <c r="B255" s="320" t="s">
        <v>247</v>
      </c>
      <c r="C255" s="321"/>
      <c r="D255" s="321"/>
      <c r="E255" s="321"/>
      <c r="F255" s="321"/>
      <c r="G255" s="321"/>
      <c r="H255" s="322"/>
      <c r="I255" s="18" t="s">
        <v>19</v>
      </c>
      <c r="J255" s="50"/>
      <c r="K255" s="50"/>
      <c r="L255" s="58">
        <f t="shared" si="4"/>
        <v>0</v>
      </c>
      <c r="M255" s="59"/>
      <c r="N255" s="60"/>
    </row>
    <row r="256" spans="1:14" s="3" customFormat="1" ht="24" customHeight="1">
      <c r="A256" s="17" t="s">
        <v>271</v>
      </c>
      <c r="B256" s="323" t="s">
        <v>272</v>
      </c>
      <c r="C256" s="324"/>
      <c r="D256" s="324"/>
      <c r="E256" s="324"/>
      <c r="F256" s="324"/>
      <c r="G256" s="324"/>
      <c r="H256" s="325"/>
      <c r="I256" s="18" t="s">
        <v>19</v>
      </c>
      <c r="J256" s="50"/>
      <c r="K256" s="50"/>
      <c r="L256" s="58">
        <f t="shared" si="4"/>
        <v>0</v>
      </c>
      <c r="M256" s="59"/>
      <c r="N256" s="60"/>
    </row>
    <row r="257" spans="1:14" s="3" customFormat="1" ht="12">
      <c r="A257" s="17" t="s">
        <v>273</v>
      </c>
      <c r="B257" s="320" t="s">
        <v>247</v>
      </c>
      <c r="C257" s="321"/>
      <c r="D257" s="321"/>
      <c r="E257" s="321"/>
      <c r="F257" s="321"/>
      <c r="G257" s="321"/>
      <c r="H257" s="322"/>
      <c r="I257" s="18" t="s">
        <v>19</v>
      </c>
      <c r="J257" s="50"/>
      <c r="K257" s="50"/>
      <c r="L257" s="58">
        <f t="shared" si="4"/>
        <v>0</v>
      </c>
      <c r="M257" s="59"/>
      <c r="N257" s="60"/>
    </row>
    <row r="258" spans="1:14" s="3" customFormat="1" ht="12">
      <c r="A258" s="17" t="s">
        <v>274</v>
      </c>
      <c r="B258" s="320" t="s">
        <v>43</v>
      </c>
      <c r="C258" s="321"/>
      <c r="D258" s="321"/>
      <c r="E258" s="321"/>
      <c r="F258" s="321"/>
      <c r="G258" s="321"/>
      <c r="H258" s="322"/>
      <c r="I258" s="18" t="s">
        <v>19</v>
      </c>
      <c r="J258" s="50"/>
      <c r="K258" s="50"/>
      <c r="L258" s="58">
        <f t="shared" si="4"/>
        <v>0</v>
      </c>
      <c r="M258" s="59"/>
      <c r="N258" s="60"/>
    </row>
    <row r="259" spans="1:14" s="3" customFormat="1" ht="12">
      <c r="A259" s="17" t="s">
        <v>275</v>
      </c>
      <c r="B259" s="344" t="s">
        <v>247</v>
      </c>
      <c r="C259" s="345"/>
      <c r="D259" s="345"/>
      <c r="E259" s="345"/>
      <c r="F259" s="345"/>
      <c r="G259" s="345"/>
      <c r="H259" s="346"/>
      <c r="I259" s="18" t="s">
        <v>19</v>
      </c>
      <c r="J259" s="50"/>
      <c r="K259" s="50"/>
      <c r="L259" s="58">
        <f t="shared" si="4"/>
        <v>0</v>
      </c>
      <c r="M259" s="59"/>
      <c r="N259" s="60"/>
    </row>
    <row r="260" spans="1:14" s="3" customFormat="1" ht="12">
      <c r="A260" s="17" t="s">
        <v>276</v>
      </c>
      <c r="B260" s="320" t="s">
        <v>45</v>
      </c>
      <c r="C260" s="321"/>
      <c r="D260" s="321"/>
      <c r="E260" s="321"/>
      <c r="F260" s="321"/>
      <c r="G260" s="321"/>
      <c r="H260" s="322"/>
      <c r="I260" s="18" t="s">
        <v>19</v>
      </c>
      <c r="J260" s="50"/>
      <c r="K260" s="50"/>
      <c r="L260" s="58">
        <f t="shared" si="4"/>
        <v>0</v>
      </c>
      <c r="M260" s="59"/>
      <c r="N260" s="60"/>
    </row>
    <row r="261" spans="1:14" s="3" customFormat="1" ht="12">
      <c r="A261" s="17" t="s">
        <v>277</v>
      </c>
      <c r="B261" s="344" t="s">
        <v>247</v>
      </c>
      <c r="C261" s="345"/>
      <c r="D261" s="345"/>
      <c r="E261" s="345"/>
      <c r="F261" s="345"/>
      <c r="G261" s="345"/>
      <c r="H261" s="346"/>
      <c r="I261" s="18" t="s">
        <v>19</v>
      </c>
      <c r="J261" s="50"/>
      <c r="K261" s="50"/>
      <c r="L261" s="58">
        <f t="shared" si="4"/>
        <v>0</v>
      </c>
      <c r="M261" s="59"/>
      <c r="N261" s="60"/>
    </row>
    <row r="262" spans="1:14" s="3" customFormat="1" ht="12">
      <c r="A262" s="17" t="s">
        <v>278</v>
      </c>
      <c r="B262" s="310" t="s">
        <v>279</v>
      </c>
      <c r="C262" s="311"/>
      <c r="D262" s="311"/>
      <c r="E262" s="311"/>
      <c r="F262" s="311"/>
      <c r="G262" s="311"/>
      <c r="H262" s="312"/>
      <c r="I262" s="18" t="s">
        <v>19</v>
      </c>
      <c r="J262" s="50"/>
      <c r="K262" s="50"/>
      <c r="L262" s="58">
        <f t="shared" si="4"/>
        <v>0</v>
      </c>
      <c r="M262" s="59"/>
      <c r="N262" s="60"/>
    </row>
    <row r="263" spans="1:14" s="3" customFormat="1" ht="12">
      <c r="A263" s="17" t="s">
        <v>280</v>
      </c>
      <c r="B263" s="320" t="s">
        <v>247</v>
      </c>
      <c r="C263" s="321"/>
      <c r="D263" s="321"/>
      <c r="E263" s="321"/>
      <c r="F263" s="321"/>
      <c r="G263" s="321"/>
      <c r="H263" s="322"/>
      <c r="I263" s="18" t="s">
        <v>19</v>
      </c>
      <c r="J263" s="50"/>
      <c r="K263" s="50"/>
      <c r="L263" s="58">
        <f t="shared" si="4"/>
        <v>0</v>
      </c>
      <c r="M263" s="59"/>
      <c r="N263" s="60"/>
    </row>
    <row r="264" spans="1:14" s="3" customFormat="1" ht="12">
      <c r="A264" s="17" t="s">
        <v>281</v>
      </c>
      <c r="B264" s="313" t="s">
        <v>282</v>
      </c>
      <c r="C264" s="314"/>
      <c r="D264" s="314"/>
      <c r="E264" s="314"/>
      <c r="F264" s="314"/>
      <c r="G264" s="314"/>
      <c r="H264" s="315"/>
      <c r="I264" s="18" t="s">
        <v>19</v>
      </c>
      <c r="J264" s="50"/>
      <c r="K264" s="50"/>
      <c r="L264" s="58">
        <f t="shared" si="4"/>
        <v>0</v>
      </c>
      <c r="M264" s="59"/>
      <c r="N264" s="60"/>
    </row>
    <row r="265" spans="1:14" s="3" customFormat="1" ht="12">
      <c r="A265" s="17" t="s">
        <v>283</v>
      </c>
      <c r="B265" s="310" t="s">
        <v>284</v>
      </c>
      <c r="C265" s="311"/>
      <c r="D265" s="311"/>
      <c r="E265" s="311"/>
      <c r="F265" s="311"/>
      <c r="G265" s="311"/>
      <c r="H265" s="312"/>
      <c r="I265" s="18" t="s">
        <v>19</v>
      </c>
      <c r="J265" s="50"/>
      <c r="K265" s="50"/>
      <c r="L265" s="58">
        <f t="shared" si="4"/>
        <v>0</v>
      </c>
      <c r="M265" s="59"/>
      <c r="N265" s="60"/>
    </row>
    <row r="266" spans="1:14" s="3" customFormat="1" ht="12">
      <c r="A266" s="17" t="s">
        <v>285</v>
      </c>
      <c r="B266" s="320" t="s">
        <v>247</v>
      </c>
      <c r="C266" s="321"/>
      <c r="D266" s="321"/>
      <c r="E266" s="321"/>
      <c r="F266" s="321"/>
      <c r="G266" s="321"/>
      <c r="H266" s="322"/>
      <c r="I266" s="18" t="s">
        <v>19</v>
      </c>
      <c r="J266" s="50"/>
      <c r="K266" s="50"/>
      <c r="L266" s="58">
        <f t="shared" si="4"/>
        <v>0</v>
      </c>
      <c r="M266" s="59"/>
      <c r="N266" s="60"/>
    </row>
    <row r="267" spans="1:14" s="3" customFormat="1" ht="12">
      <c r="A267" s="17" t="s">
        <v>286</v>
      </c>
      <c r="B267" s="310" t="s">
        <v>287</v>
      </c>
      <c r="C267" s="311"/>
      <c r="D267" s="311"/>
      <c r="E267" s="311"/>
      <c r="F267" s="311"/>
      <c r="G267" s="311"/>
      <c r="H267" s="312"/>
      <c r="I267" s="18" t="s">
        <v>19</v>
      </c>
      <c r="J267" s="50"/>
      <c r="K267" s="50"/>
      <c r="L267" s="58">
        <f t="shared" si="4"/>
        <v>0</v>
      </c>
      <c r="M267" s="59"/>
      <c r="N267" s="60"/>
    </row>
    <row r="268" spans="1:14" s="3" customFormat="1" ht="12">
      <c r="A268" s="17" t="s">
        <v>288</v>
      </c>
      <c r="B268" s="320" t="s">
        <v>289</v>
      </c>
      <c r="C268" s="321"/>
      <c r="D268" s="321"/>
      <c r="E268" s="321"/>
      <c r="F268" s="321"/>
      <c r="G268" s="321"/>
      <c r="H268" s="322"/>
      <c r="I268" s="18" t="s">
        <v>19</v>
      </c>
      <c r="J268" s="50"/>
      <c r="K268" s="50"/>
      <c r="L268" s="58">
        <f t="shared" si="4"/>
        <v>0</v>
      </c>
      <c r="M268" s="59"/>
      <c r="N268" s="60"/>
    </row>
    <row r="269" spans="1:14" s="3" customFormat="1" ht="12">
      <c r="A269" s="17" t="s">
        <v>290</v>
      </c>
      <c r="B269" s="344" t="s">
        <v>247</v>
      </c>
      <c r="C269" s="345"/>
      <c r="D269" s="345"/>
      <c r="E269" s="345"/>
      <c r="F269" s="345"/>
      <c r="G269" s="345"/>
      <c r="H269" s="346"/>
      <c r="I269" s="18" t="s">
        <v>19</v>
      </c>
      <c r="J269" s="50"/>
      <c r="K269" s="50"/>
      <c r="L269" s="58">
        <f t="shared" si="4"/>
        <v>0</v>
      </c>
      <c r="M269" s="59"/>
      <c r="N269" s="60"/>
    </row>
    <row r="270" spans="1:14" s="3" customFormat="1" ht="12">
      <c r="A270" s="17" t="s">
        <v>291</v>
      </c>
      <c r="B270" s="320" t="s">
        <v>292</v>
      </c>
      <c r="C270" s="321"/>
      <c r="D270" s="321"/>
      <c r="E270" s="321"/>
      <c r="F270" s="321"/>
      <c r="G270" s="321"/>
      <c r="H270" s="322"/>
      <c r="I270" s="18" t="s">
        <v>19</v>
      </c>
      <c r="J270" s="50"/>
      <c r="K270" s="50"/>
      <c r="L270" s="58">
        <f t="shared" si="4"/>
        <v>0</v>
      </c>
      <c r="M270" s="59"/>
      <c r="N270" s="60"/>
    </row>
    <row r="271" spans="1:14" s="3" customFormat="1" ht="12">
      <c r="A271" s="17" t="s">
        <v>293</v>
      </c>
      <c r="B271" s="344" t="s">
        <v>247</v>
      </c>
      <c r="C271" s="345"/>
      <c r="D271" s="345"/>
      <c r="E271" s="345"/>
      <c r="F271" s="345"/>
      <c r="G271" s="345"/>
      <c r="H271" s="346"/>
      <c r="I271" s="18" t="s">
        <v>19</v>
      </c>
      <c r="J271" s="50"/>
      <c r="K271" s="50"/>
      <c r="L271" s="58">
        <f t="shared" si="4"/>
        <v>0</v>
      </c>
      <c r="M271" s="59"/>
      <c r="N271" s="60"/>
    </row>
    <row r="272" spans="1:14" s="3" customFormat="1" ht="24" customHeight="1">
      <c r="A272" s="17" t="s">
        <v>294</v>
      </c>
      <c r="B272" s="323" t="s">
        <v>295</v>
      </c>
      <c r="C272" s="324"/>
      <c r="D272" s="324"/>
      <c r="E272" s="324"/>
      <c r="F272" s="324"/>
      <c r="G272" s="324"/>
      <c r="H272" s="325"/>
      <c r="I272" s="18" t="s">
        <v>19</v>
      </c>
      <c r="J272" s="50"/>
      <c r="K272" s="50"/>
      <c r="L272" s="58">
        <f t="shared" si="4"/>
        <v>0</v>
      </c>
      <c r="M272" s="59"/>
      <c r="N272" s="60"/>
    </row>
    <row r="273" spans="1:14" s="3" customFormat="1" ht="12">
      <c r="A273" s="17" t="s">
        <v>296</v>
      </c>
      <c r="B273" s="320" t="s">
        <v>247</v>
      </c>
      <c r="C273" s="321"/>
      <c r="D273" s="321"/>
      <c r="E273" s="321"/>
      <c r="F273" s="321"/>
      <c r="G273" s="321"/>
      <c r="H273" s="322"/>
      <c r="I273" s="18" t="s">
        <v>19</v>
      </c>
      <c r="J273" s="50"/>
      <c r="K273" s="50"/>
      <c r="L273" s="58">
        <f t="shared" si="4"/>
        <v>0</v>
      </c>
      <c r="M273" s="59"/>
      <c r="N273" s="60"/>
    </row>
    <row r="274" spans="1:14" s="3" customFormat="1" ht="12">
      <c r="A274" s="17" t="s">
        <v>297</v>
      </c>
      <c r="B274" s="310" t="s">
        <v>298</v>
      </c>
      <c r="C274" s="311"/>
      <c r="D274" s="311"/>
      <c r="E274" s="311"/>
      <c r="F274" s="311"/>
      <c r="G274" s="311"/>
      <c r="H274" s="312"/>
      <c r="I274" s="18" t="s">
        <v>19</v>
      </c>
      <c r="J274" s="50"/>
      <c r="K274" s="50"/>
      <c r="L274" s="58">
        <f t="shared" si="4"/>
        <v>0</v>
      </c>
      <c r="M274" s="59"/>
      <c r="N274" s="60"/>
    </row>
    <row r="275" spans="1:14" s="3" customFormat="1" ht="12">
      <c r="A275" s="17" t="s">
        <v>299</v>
      </c>
      <c r="B275" s="320" t="s">
        <v>247</v>
      </c>
      <c r="C275" s="321"/>
      <c r="D275" s="321"/>
      <c r="E275" s="321"/>
      <c r="F275" s="321"/>
      <c r="G275" s="321"/>
      <c r="H275" s="322"/>
      <c r="I275" s="18" t="s">
        <v>19</v>
      </c>
      <c r="J275" s="50"/>
      <c r="K275" s="50"/>
      <c r="L275" s="58">
        <f t="shared" si="4"/>
        <v>0</v>
      </c>
      <c r="M275" s="59"/>
      <c r="N275" s="60"/>
    </row>
    <row r="276" spans="1:14" s="3" customFormat="1" ht="12">
      <c r="A276" s="17" t="s">
        <v>300</v>
      </c>
      <c r="B276" s="310" t="s">
        <v>301</v>
      </c>
      <c r="C276" s="311"/>
      <c r="D276" s="311"/>
      <c r="E276" s="311"/>
      <c r="F276" s="311"/>
      <c r="G276" s="311"/>
      <c r="H276" s="312"/>
      <c r="I276" s="18" t="s">
        <v>19</v>
      </c>
      <c r="J276" s="50"/>
      <c r="K276" s="50"/>
      <c r="L276" s="58">
        <f t="shared" si="4"/>
        <v>0</v>
      </c>
      <c r="M276" s="59"/>
      <c r="N276" s="60"/>
    </row>
    <row r="277" spans="1:14" s="3" customFormat="1" ht="12">
      <c r="A277" s="17" t="s">
        <v>302</v>
      </c>
      <c r="B277" s="320" t="s">
        <v>247</v>
      </c>
      <c r="C277" s="321"/>
      <c r="D277" s="321"/>
      <c r="E277" s="321"/>
      <c r="F277" s="321"/>
      <c r="G277" s="321"/>
      <c r="H277" s="322"/>
      <c r="I277" s="18" t="s">
        <v>19</v>
      </c>
      <c r="J277" s="50"/>
      <c r="K277" s="50"/>
      <c r="L277" s="58">
        <f t="shared" si="4"/>
        <v>0</v>
      </c>
      <c r="M277" s="59"/>
      <c r="N277" s="60"/>
    </row>
    <row r="278" spans="1:14" s="3" customFormat="1" ht="12">
      <c r="A278" s="17" t="s">
        <v>303</v>
      </c>
      <c r="B278" s="310" t="s">
        <v>304</v>
      </c>
      <c r="C278" s="311"/>
      <c r="D278" s="311"/>
      <c r="E278" s="311"/>
      <c r="F278" s="311"/>
      <c r="G278" s="311"/>
      <c r="H278" s="312"/>
      <c r="I278" s="18" t="s">
        <v>19</v>
      </c>
      <c r="J278" s="50"/>
      <c r="K278" s="50"/>
      <c r="L278" s="58">
        <f t="shared" si="4"/>
        <v>0</v>
      </c>
      <c r="M278" s="59"/>
      <c r="N278" s="60"/>
    </row>
    <row r="279" spans="1:14" s="3" customFormat="1" ht="12">
      <c r="A279" s="17" t="s">
        <v>305</v>
      </c>
      <c r="B279" s="320" t="s">
        <v>247</v>
      </c>
      <c r="C279" s="321"/>
      <c r="D279" s="321"/>
      <c r="E279" s="321"/>
      <c r="F279" s="321"/>
      <c r="G279" s="321"/>
      <c r="H279" s="322"/>
      <c r="I279" s="18" t="s">
        <v>19</v>
      </c>
      <c r="J279" s="50"/>
      <c r="K279" s="50"/>
      <c r="L279" s="58">
        <f t="shared" si="4"/>
        <v>0</v>
      </c>
      <c r="M279" s="59"/>
      <c r="N279" s="60"/>
    </row>
    <row r="280" spans="1:14" s="3" customFormat="1" ht="12">
      <c r="A280" s="17" t="s">
        <v>306</v>
      </c>
      <c r="B280" s="310" t="s">
        <v>307</v>
      </c>
      <c r="C280" s="311"/>
      <c r="D280" s="311"/>
      <c r="E280" s="311"/>
      <c r="F280" s="311"/>
      <c r="G280" s="311"/>
      <c r="H280" s="312"/>
      <c r="I280" s="18" t="s">
        <v>19</v>
      </c>
      <c r="J280" s="50"/>
      <c r="K280" s="50"/>
      <c r="L280" s="58">
        <f t="shared" si="4"/>
        <v>0</v>
      </c>
      <c r="M280" s="59"/>
      <c r="N280" s="60"/>
    </row>
    <row r="281" spans="1:14" s="3" customFormat="1" ht="12">
      <c r="A281" s="17" t="s">
        <v>308</v>
      </c>
      <c r="B281" s="320" t="s">
        <v>247</v>
      </c>
      <c r="C281" s="321"/>
      <c r="D281" s="321"/>
      <c r="E281" s="321"/>
      <c r="F281" s="321"/>
      <c r="G281" s="321"/>
      <c r="H281" s="322"/>
      <c r="I281" s="18" t="s">
        <v>19</v>
      </c>
      <c r="J281" s="50"/>
      <c r="K281" s="50"/>
      <c r="L281" s="58">
        <f t="shared" si="4"/>
        <v>0</v>
      </c>
      <c r="M281" s="59"/>
      <c r="N281" s="60"/>
    </row>
    <row r="282" spans="1:14" s="3" customFormat="1" ht="24" customHeight="1">
      <c r="A282" s="17" t="s">
        <v>309</v>
      </c>
      <c r="B282" s="323" t="s">
        <v>310</v>
      </c>
      <c r="C282" s="324"/>
      <c r="D282" s="324"/>
      <c r="E282" s="324"/>
      <c r="F282" s="324"/>
      <c r="G282" s="324"/>
      <c r="H282" s="325"/>
      <c r="I282" s="18" t="s">
        <v>19</v>
      </c>
      <c r="J282" s="50"/>
      <c r="K282" s="50"/>
      <c r="L282" s="58">
        <f t="shared" si="4"/>
        <v>0</v>
      </c>
      <c r="M282" s="59"/>
      <c r="N282" s="60"/>
    </row>
    <row r="283" spans="1:14" s="3" customFormat="1" ht="12">
      <c r="A283" s="17" t="s">
        <v>311</v>
      </c>
      <c r="B283" s="320" t="s">
        <v>247</v>
      </c>
      <c r="C283" s="321"/>
      <c r="D283" s="321"/>
      <c r="E283" s="321"/>
      <c r="F283" s="321"/>
      <c r="G283" s="321"/>
      <c r="H283" s="322"/>
      <c r="I283" s="18" t="s">
        <v>19</v>
      </c>
      <c r="J283" s="50"/>
      <c r="K283" s="51"/>
      <c r="L283" s="58">
        <f t="shared" si="4"/>
        <v>0</v>
      </c>
      <c r="M283" s="59"/>
      <c r="N283" s="60"/>
    </row>
    <row r="284" spans="1:14" s="3" customFormat="1" ht="12">
      <c r="A284" s="17" t="s">
        <v>312</v>
      </c>
      <c r="B284" s="310" t="s">
        <v>313</v>
      </c>
      <c r="C284" s="311"/>
      <c r="D284" s="311"/>
      <c r="E284" s="311"/>
      <c r="F284" s="311"/>
      <c r="G284" s="311"/>
      <c r="H284" s="312"/>
      <c r="I284" s="18" t="s">
        <v>19</v>
      </c>
      <c r="J284" s="50"/>
      <c r="K284" s="51"/>
      <c r="L284" s="58">
        <f t="shared" si="4"/>
        <v>0</v>
      </c>
      <c r="M284" s="59"/>
      <c r="N284" s="60"/>
    </row>
    <row r="285" spans="1:14" s="3" customFormat="1" ht="12">
      <c r="A285" s="17" t="s">
        <v>314</v>
      </c>
      <c r="B285" s="320" t="s">
        <v>247</v>
      </c>
      <c r="C285" s="321"/>
      <c r="D285" s="321"/>
      <c r="E285" s="321"/>
      <c r="F285" s="321"/>
      <c r="G285" s="321"/>
      <c r="H285" s="322"/>
      <c r="I285" s="18" t="s">
        <v>19</v>
      </c>
      <c r="J285" s="50"/>
      <c r="K285" s="51"/>
      <c r="L285" s="58">
        <f t="shared" si="4"/>
        <v>0</v>
      </c>
      <c r="M285" s="59"/>
      <c r="N285" s="60"/>
    </row>
    <row r="286" spans="1:14" s="3" customFormat="1" ht="24" customHeight="1">
      <c r="A286" s="17" t="s">
        <v>315</v>
      </c>
      <c r="B286" s="326" t="s">
        <v>316</v>
      </c>
      <c r="C286" s="327"/>
      <c r="D286" s="327"/>
      <c r="E286" s="327"/>
      <c r="F286" s="327"/>
      <c r="G286" s="327"/>
      <c r="H286" s="328"/>
      <c r="I286" s="18" t="s">
        <v>1</v>
      </c>
      <c r="J286" s="50"/>
      <c r="K286" s="51"/>
      <c r="L286" s="58">
        <f t="shared" si="4"/>
        <v>0</v>
      </c>
      <c r="M286" s="59"/>
      <c r="N286" s="60"/>
    </row>
    <row r="287" spans="1:14" s="3" customFormat="1" ht="12">
      <c r="A287" s="17" t="s">
        <v>317</v>
      </c>
      <c r="B287" s="310" t="s">
        <v>318</v>
      </c>
      <c r="C287" s="311"/>
      <c r="D287" s="311"/>
      <c r="E287" s="311"/>
      <c r="F287" s="311"/>
      <c r="G287" s="311"/>
      <c r="H287" s="312"/>
      <c r="I287" s="18" t="s">
        <v>1</v>
      </c>
      <c r="J287" s="50"/>
      <c r="K287" s="51"/>
      <c r="L287" s="58">
        <f t="shared" si="4"/>
        <v>0</v>
      </c>
      <c r="M287" s="59"/>
      <c r="N287" s="60"/>
    </row>
    <row r="288" spans="1:14" s="3" customFormat="1" ht="24" customHeight="1">
      <c r="A288" s="17" t="s">
        <v>319</v>
      </c>
      <c r="B288" s="323" t="s">
        <v>320</v>
      </c>
      <c r="C288" s="324"/>
      <c r="D288" s="324"/>
      <c r="E288" s="324"/>
      <c r="F288" s="324"/>
      <c r="G288" s="324"/>
      <c r="H288" s="325"/>
      <c r="I288" s="18" t="s">
        <v>1</v>
      </c>
      <c r="J288" s="50"/>
      <c r="K288" s="51"/>
      <c r="L288" s="58">
        <f t="shared" si="4"/>
        <v>0</v>
      </c>
      <c r="M288" s="59"/>
      <c r="N288" s="60"/>
    </row>
    <row r="289" spans="1:14" s="3" customFormat="1" ht="24" customHeight="1">
      <c r="A289" s="17" t="s">
        <v>321</v>
      </c>
      <c r="B289" s="323" t="s">
        <v>322</v>
      </c>
      <c r="C289" s="324"/>
      <c r="D289" s="324"/>
      <c r="E289" s="324"/>
      <c r="F289" s="324"/>
      <c r="G289" s="324"/>
      <c r="H289" s="325"/>
      <c r="I289" s="18" t="s">
        <v>1</v>
      </c>
      <c r="J289" s="50"/>
      <c r="K289" s="51"/>
      <c r="L289" s="58">
        <f t="shared" si="4"/>
        <v>0</v>
      </c>
      <c r="M289" s="59"/>
      <c r="N289" s="60"/>
    </row>
    <row r="290" spans="1:14" s="3" customFormat="1" ht="24" customHeight="1">
      <c r="A290" s="17" t="s">
        <v>323</v>
      </c>
      <c r="B290" s="323" t="s">
        <v>324</v>
      </c>
      <c r="C290" s="324"/>
      <c r="D290" s="324"/>
      <c r="E290" s="324"/>
      <c r="F290" s="324"/>
      <c r="G290" s="324"/>
      <c r="H290" s="325"/>
      <c r="I290" s="18" t="s">
        <v>1</v>
      </c>
      <c r="J290" s="50"/>
      <c r="K290" s="51"/>
      <c r="L290" s="58">
        <f t="shared" si="4"/>
        <v>0</v>
      </c>
      <c r="M290" s="59"/>
      <c r="N290" s="60"/>
    </row>
    <row r="291" spans="1:14" s="3" customFormat="1" ht="12">
      <c r="A291" s="17" t="s">
        <v>325</v>
      </c>
      <c r="B291" s="310" t="s">
        <v>326</v>
      </c>
      <c r="C291" s="311"/>
      <c r="D291" s="311"/>
      <c r="E291" s="311"/>
      <c r="F291" s="311"/>
      <c r="G291" s="311"/>
      <c r="H291" s="312"/>
      <c r="I291" s="18" t="s">
        <v>1</v>
      </c>
      <c r="J291" s="50"/>
      <c r="K291" s="51"/>
      <c r="L291" s="58">
        <f t="shared" si="4"/>
        <v>0</v>
      </c>
      <c r="M291" s="59"/>
      <c r="N291" s="60"/>
    </row>
    <row r="292" spans="1:14" s="3" customFormat="1" ht="12">
      <c r="A292" s="17" t="s">
        <v>327</v>
      </c>
      <c r="B292" s="310" t="s">
        <v>328</v>
      </c>
      <c r="C292" s="311"/>
      <c r="D292" s="311"/>
      <c r="E292" s="311"/>
      <c r="F292" s="311"/>
      <c r="G292" s="311"/>
      <c r="H292" s="312"/>
      <c r="I292" s="18" t="s">
        <v>1</v>
      </c>
      <c r="J292" s="50"/>
      <c r="K292" s="51"/>
      <c r="L292" s="58">
        <f t="shared" si="4"/>
        <v>0</v>
      </c>
      <c r="M292" s="59"/>
      <c r="N292" s="60"/>
    </row>
    <row r="293" spans="1:14" s="3" customFormat="1" ht="12">
      <c r="A293" s="17" t="s">
        <v>329</v>
      </c>
      <c r="B293" s="310" t="s">
        <v>330</v>
      </c>
      <c r="C293" s="311"/>
      <c r="D293" s="311"/>
      <c r="E293" s="311"/>
      <c r="F293" s="311"/>
      <c r="G293" s="311"/>
      <c r="H293" s="312"/>
      <c r="I293" s="18" t="s">
        <v>1</v>
      </c>
      <c r="J293" s="50"/>
      <c r="K293" s="51"/>
      <c r="L293" s="58">
        <f t="shared" si="4"/>
        <v>0</v>
      </c>
      <c r="M293" s="59"/>
      <c r="N293" s="60"/>
    </row>
    <row r="294" spans="1:14" s="3" customFormat="1" ht="12">
      <c r="A294" s="17" t="s">
        <v>331</v>
      </c>
      <c r="B294" s="310" t="s">
        <v>332</v>
      </c>
      <c r="C294" s="311"/>
      <c r="D294" s="311"/>
      <c r="E294" s="311"/>
      <c r="F294" s="311"/>
      <c r="G294" s="311"/>
      <c r="H294" s="312"/>
      <c r="I294" s="18" t="s">
        <v>1</v>
      </c>
      <c r="J294" s="50"/>
      <c r="K294" s="51"/>
      <c r="L294" s="58">
        <f t="shared" si="4"/>
        <v>0</v>
      </c>
      <c r="M294" s="59"/>
      <c r="N294" s="60"/>
    </row>
    <row r="295" spans="1:14" s="3" customFormat="1" ht="12">
      <c r="A295" s="17" t="s">
        <v>333</v>
      </c>
      <c r="B295" s="310" t="s">
        <v>334</v>
      </c>
      <c r="C295" s="311"/>
      <c r="D295" s="311"/>
      <c r="E295" s="311"/>
      <c r="F295" s="311"/>
      <c r="G295" s="311"/>
      <c r="H295" s="312"/>
      <c r="I295" s="18" t="s">
        <v>1</v>
      </c>
      <c r="J295" s="50"/>
      <c r="K295" s="51"/>
      <c r="L295" s="58">
        <f t="shared" si="4"/>
        <v>0</v>
      </c>
      <c r="M295" s="59"/>
      <c r="N295" s="60"/>
    </row>
    <row r="296" spans="1:14" s="3" customFormat="1" ht="24" customHeight="1">
      <c r="A296" s="17" t="s">
        <v>335</v>
      </c>
      <c r="B296" s="323" t="s">
        <v>336</v>
      </c>
      <c r="C296" s="324"/>
      <c r="D296" s="324"/>
      <c r="E296" s="324"/>
      <c r="F296" s="324"/>
      <c r="G296" s="324"/>
      <c r="H296" s="325"/>
      <c r="I296" s="18" t="s">
        <v>1</v>
      </c>
      <c r="J296" s="50"/>
      <c r="K296" s="51"/>
      <c r="L296" s="58">
        <f t="shared" si="4"/>
        <v>0</v>
      </c>
      <c r="M296" s="59"/>
      <c r="N296" s="60"/>
    </row>
    <row r="297" spans="1:14" s="3" customFormat="1" ht="12">
      <c r="A297" s="17" t="s">
        <v>337</v>
      </c>
      <c r="B297" s="320" t="s">
        <v>43</v>
      </c>
      <c r="C297" s="321"/>
      <c r="D297" s="321"/>
      <c r="E297" s="321"/>
      <c r="F297" s="321"/>
      <c r="G297" s="321"/>
      <c r="H297" s="322"/>
      <c r="I297" s="18" t="s">
        <v>1</v>
      </c>
      <c r="J297" s="50"/>
      <c r="K297" s="51"/>
      <c r="L297" s="58">
        <f t="shared" si="4"/>
        <v>0</v>
      </c>
      <c r="M297" s="59"/>
      <c r="N297" s="60"/>
    </row>
    <row r="298" spans="1:14" s="3" customFormat="1" ht="12.75" thickBot="1">
      <c r="A298" s="26" t="s">
        <v>338</v>
      </c>
      <c r="B298" s="395" t="s">
        <v>45</v>
      </c>
      <c r="C298" s="396"/>
      <c r="D298" s="396"/>
      <c r="E298" s="396"/>
      <c r="F298" s="396"/>
      <c r="G298" s="396"/>
      <c r="H298" s="397"/>
      <c r="I298" s="27" t="s">
        <v>1</v>
      </c>
      <c r="J298" s="50"/>
      <c r="K298" s="51"/>
      <c r="L298" s="58">
        <f t="shared" si="4"/>
        <v>0</v>
      </c>
      <c r="M298" s="59"/>
      <c r="N298" s="60"/>
    </row>
    <row r="299" spans="1:14" ht="16.5" thickBot="1">
      <c r="A299" s="332" t="s">
        <v>339</v>
      </c>
      <c r="B299" s="333"/>
      <c r="C299" s="333"/>
      <c r="D299" s="333"/>
      <c r="E299" s="333"/>
      <c r="F299" s="333"/>
      <c r="G299" s="333"/>
      <c r="H299" s="333"/>
      <c r="I299" s="333"/>
      <c r="J299" s="333"/>
      <c r="K299" s="333"/>
      <c r="L299" s="333"/>
      <c r="M299" s="333"/>
      <c r="N299" s="334"/>
    </row>
    <row r="300" spans="1:14" s="3" customFormat="1" ht="12">
      <c r="A300" s="14" t="s">
        <v>340</v>
      </c>
      <c r="B300" s="329" t="s">
        <v>341</v>
      </c>
      <c r="C300" s="330"/>
      <c r="D300" s="330"/>
      <c r="E300" s="330"/>
      <c r="F300" s="330"/>
      <c r="G300" s="330"/>
      <c r="H300" s="331"/>
      <c r="I300" s="15" t="s">
        <v>241</v>
      </c>
      <c r="J300" s="76" t="s">
        <v>342</v>
      </c>
      <c r="K300" s="20" t="s">
        <v>342</v>
      </c>
      <c r="L300" s="20"/>
      <c r="M300" s="20" t="s">
        <v>342</v>
      </c>
      <c r="N300" s="15" t="s">
        <v>342</v>
      </c>
    </row>
    <row r="301" spans="1:14" s="3" customFormat="1" ht="12">
      <c r="A301" s="17" t="s">
        <v>343</v>
      </c>
      <c r="B301" s="313" t="s">
        <v>344</v>
      </c>
      <c r="C301" s="314"/>
      <c r="D301" s="314"/>
      <c r="E301" s="314"/>
      <c r="F301" s="314"/>
      <c r="G301" s="314"/>
      <c r="H301" s="315"/>
      <c r="I301" s="18" t="s">
        <v>345</v>
      </c>
      <c r="J301" s="77"/>
      <c r="K301" s="6"/>
      <c r="L301" s="6"/>
      <c r="M301" s="38"/>
      <c r="N301" s="19"/>
    </row>
    <row r="302" spans="1:14" s="3" customFormat="1" ht="12">
      <c r="A302" s="17" t="s">
        <v>346</v>
      </c>
      <c r="B302" s="313" t="s">
        <v>347</v>
      </c>
      <c r="C302" s="314"/>
      <c r="D302" s="314"/>
      <c r="E302" s="314"/>
      <c r="F302" s="314"/>
      <c r="G302" s="314"/>
      <c r="H302" s="315"/>
      <c r="I302" s="18" t="s">
        <v>348</v>
      </c>
      <c r="J302" s="77"/>
      <c r="K302" s="6"/>
      <c r="L302" s="6"/>
      <c r="M302" s="38"/>
      <c r="N302" s="19"/>
    </row>
    <row r="303" spans="1:14" s="3" customFormat="1" ht="12">
      <c r="A303" s="17" t="s">
        <v>349</v>
      </c>
      <c r="B303" s="313" t="s">
        <v>350</v>
      </c>
      <c r="C303" s="314"/>
      <c r="D303" s="314"/>
      <c r="E303" s="314"/>
      <c r="F303" s="314"/>
      <c r="G303" s="314"/>
      <c r="H303" s="315"/>
      <c r="I303" s="18" t="s">
        <v>345</v>
      </c>
      <c r="J303" s="77"/>
      <c r="K303" s="6"/>
      <c r="L303" s="6"/>
      <c r="M303" s="38"/>
      <c r="N303" s="19"/>
    </row>
    <row r="304" spans="1:14" s="3" customFormat="1" ht="12">
      <c r="A304" s="17" t="s">
        <v>351</v>
      </c>
      <c r="B304" s="313" t="s">
        <v>352</v>
      </c>
      <c r="C304" s="314"/>
      <c r="D304" s="314"/>
      <c r="E304" s="314"/>
      <c r="F304" s="314"/>
      <c r="G304" s="314"/>
      <c r="H304" s="315"/>
      <c r="I304" s="18" t="s">
        <v>348</v>
      </c>
      <c r="J304" s="77"/>
      <c r="K304" s="6"/>
      <c r="L304" s="6"/>
      <c r="M304" s="38"/>
      <c r="N304" s="19"/>
    </row>
    <row r="305" spans="1:14" s="3" customFormat="1" ht="12">
      <c r="A305" s="17" t="s">
        <v>353</v>
      </c>
      <c r="B305" s="313" t="s">
        <v>354</v>
      </c>
      <c r="C305" s="314"/>
      <c r="D305" s="314"/>
      <c r="E305" s="314"/>
      <c r="F305" s="314"/>
      <c r="G305" s="314"/>
      <c r="H305" s="315"/>
      <c r="I305" s="18" t="s">
        <v>355</v>
      </c>
      <c r="J305" s="77"/>
      <c r="K305" s="6"/>
      <c r="L305" s="6"/>
      <c r="M305" s="38"/>
      <c r="N305" s="19"/>
    </row>
    <row r="306" spans="1:14" s="3" customFormat="1" ht="12">
      <c r="A306" s="17" t="s">
        <v>356</v>
      </c>
      <c r="B306" s="313" t="s">
        <v>357</v>
      </c>
      <c r="C306" s="314"/>
      <c r="D306" s="314"/>
      <c r="E306" s="314"/>
      <c r="F306" s="314"/>
      <c r="G306" s="314"/>
      <c r="H306" s="315"/>
      <c r="I306" s="18" t="s">
        <v>241</v>
      </c>
      <c r="J306" s="77" t="s">
        <v>342</v>
      </c>
      <c r="K306" s="6" t="s">
        <v>342</v>
      </c>
      <c r="L306" s="6"/>
      <c r="M306" s="6" t="s">
        <v>342</v>
      </c>
      <c r="N306" s="18" t="s">
        <v>342</v>
      </c>
    </row>
    <row r="307" spans="1:14" s="3" customFormat="1" ht="12">
      <c r="A307" s="17" t="s">
        <v>358</v>
      </c>
      <c r="B307" s="310" t="s">
        <v>359</v>
      </c>
      <c r="C307" s="311"/>
      <c r="D307" s="311"/>
      <c r="E307" s="311"/>
      <c r="F307" s="311"/>
      <c r="G307" s="311"/>
      <c r="H307" s="312"/>
      <c r="I307" s="18" t="s">
        <v>355</v>
      </c>
      <c r="J307" s="77"/>
      <c r="K307" s="6"/>
      <c r="L307" s="6"/>
      <c r="M307" s="38"/>
      <c r="N307" s="19"/>
    </row>
    <row r="308" spans="1:14" s="3" customFormat="1" ht="12">
      <c r="A308" s="17" t="s">
        <v>360</v>
      </c>
      <c r="B308" s="310" t="s">
        <v>361</v>
      </c>
      <c r="C308" s="311"/>
      <c r="D308" s="311"/>
      <c r="E308" s="311"/>
      <c r="F308" s="311"/>
      <c r="G308" s="311"/>
      <c r="H308" s="312"/>
      <c r="I308" s="18" t="s">
        <v>362</v>
      </c>
      <c r="J308" s="77"/>
      <c r="K308" s="6"/>
      <c r="L308" s="6"/>
      <c r="M308" s="38"/>
      <c r="N308" s="19"/>
    </row>
    <row r="309" spans="1:14" s="3" customFormat="1" ht="12">
      <c r="A309" s="17" t="s">
        <v>363</v>
      </c>
      <c r="B309" s="313" t="s">
        <v>364</v>
      </c>
      <c r="C309" s="314"/>
      <c r="D309" s="314"/>
      <c r="E309" s="314"/>
      <c r="F309" s="314"/>
      <c r="G309" s="314"/>
      <c r="H309" s="315"/>
      <c r="I309" s="18" t="s">
        <v>241</v>
      </c>
      <c r="J309" s="77" t="s">
        <v>342</v>
      </c>
      <c r="K309" s="6" t="s">
        <v>342</v>
      </c>
      <c r="L309" s="6"/>
      <c r="M309" s="6" t="s">
        <v>342</v>
      </c>
      <c r="N309" s="18" t="s">
        <v>342</v>
      </c>
    </row>
    <row r="310" spans="1:14" s="3" customFormat="1" ht="12">
      <c r="A310" s="17" t="s">
        <v>365</v>
      </c>
      <c r="B310" s="310" t="s">
        <v>359</v>
      </c>
      <c r="C310" s="311"/>
      <c r="D310" s="311"/>
      <c r="E310" s="311"/>
      <c r="F310" s="311"/>
      <c r="G310" s="311"/>
      <c r="H310" s="312"/>
      <c r="I310" s="18" t="s">
        <v>355</v>
      </c>
      <c r="J310" s="77"/>
      <c r="K310" s="6"/>
      <c r="L310" s="6"/>
      <c r="M310" s="38"/>
      <c r="N310" s="19"/>
    </row>
    <row r="311" spans="1:14" s="3" customFormat="1" ht="12">
      <c r="A311" s="17" t="s">
        <v>366</v>
      </c>
      <c r="B311" s="310" t="s">
        <v>367</v>
      </c>
      <c r="C311" s="311"/>
      <c r="D311" s="311"/>
      <c r="E311" s="311"/>
      <c r="F311" s="311"/>
      <c r="G311" s="311"/>
      <c r="H311" s="312"/>
      <c r="I311" s="18" t="s">
        <v>345</v>
      </c>
      <c r="J311" s="77"/>
      <c r="K311" s="6"/>
      <c r="L311" s="6"/>
      <c r="M311" s="38"/>
      <c r="N311" s="19"/>
    </row>
    <row r="312" spans="1:14" s="3" customFormat="1" ht="12">
      <c r="A312" s="17" t="s">
        <v>368</v>
      </c>
      <c r="B312" s="310" t="s">
        <v>361</v>
      </c>
      <c r="C312" s="311"/>
      <c r="D312" s="311"/>
      <c r="E312" s="311"/>
      <c r="F312" s="311"/>
      <c r="G312" s="311"/>
      <c r="H312" s="312"/>
      <c r="I312" s="18" t="s">
        <v>362</v>
      </c>
      <c r="J312" s="77"/>
      <c r="K312" s="6"/>
      <c r="L312" s="6"/>
      <c r="M312" s="38"/>
      <c r="N312" s="19"/>
    </row>
    <row r="313" spans="1:14" s="3" customFormat="1" ht="12">
      <c r="A313" s="17" t="s">
        <v>369</v>
      </c>
      <c r="B313" s="313" t="s">
        <v>370</v>
      </c>
      <c r="C313" s="314"/>
      <c r="D313" s="314"/>
      <c r="E313" s="314"/>
      <c r="F313" s="314"/>
      <c r="G313" s="314"/>
      <c r="H313" s="315"/>
      <c r="I313" s="18" t="s">
        <v>241</v>
      </c>
      <c r="J313" s="77" t="s">
        <v>342</v>
      </c>
      <c r="K313" s="6" t="s">
        <v>342</v>
      </c>
      <c r="L313" s="6"/>
      <c r="M313" s="6" t="s">
        <v>342</v>
      </c>
      <c r="N313" s="18" t="s">
        <v>342</v>
      </c>
    </row>
    <row r="314" spans="1:14" s="3" customFormat="1" ht="12">
      <c r="A314" s="17" t="s">
        <v>371</v>
      </c>
      <c r="B314" s="310" t="s">
        <v>359</v>
      </c>
      <c r="C314" s="311"/>
      <c r="D314" s="311"/>
      <c r="E314" s="311"/>
      <c r="F314" s="311"/>
      <c r="G314" s="311"/>
      <c r="H314" s="312"/>
      <c r="I314" s="18" t="s">
        <v>355</v>
      </c>
      <c r="J314" s="77"/>
      <c r="K314" s="6"/>
      <c r="L314" s="6"/>
      <c r="M314" s="38"/>
      <c r="N314" s="19"/>
    </row>
    <row r="315" spans="1:14" s="3" customFormat="1" ht="12">
      <c r="A315" s="17" t="s">
        <v>372</v>
      </c>
      <c r="B315" s="310" t="s">
        <v>361</v>
      </c>
      <c r="C315" s="311"/>
      <c r="D315" s="311"/>
      <c r="E315" s="311"/>
      <c r="F315" s="311"/>
      <c r="G315" s="311"/>
      <c r="H315" s="312"/>
      <c r="I315" s="18" t="s">
        <v>362</v>
      </c>
      <c r="J315" s="77"/>
      <c r="K315" s="6"/>
      <c r="L315" s="6"/>
      <c r="M315" s="38"/>
      <c r="N315" s="19"/>
    </row>
    <row r="316" spans="1:14" s="3" customFormat="1" ht="12">
      <c r="A316" s="17" t="s">
        <v>373</v>
      </c>
      <c r="B316" s="313" t="s">
        <v>374</v>
      </c>
      <c r="C316" s="314"/>
      <c r="D316" s="314"/>
      <c r="E316" s="314"/>
      <c r="F316" s="314"/>
      <c r="G316" s="314"/>
      <c r="H316" s="315"/>
      <c r="I316" s="18" t="s">
        <v>241</v>
      </c>
      <c r="J316" s="77" t="s">
        <v>342</v>
      </c>
      <c r="K316" s="6" t="s">
        <v>342</v>
      </c>
      <c r="L316" s="6"/>
      <c r="M316" s="6" t="s">
        <v>342</v>
      </c>
      <c r="N316" s="18" t="s">
        <v>342</v>
      </c>
    </row>
    <row r="317" spans="1:14" s="3" customFormat="1" ht="12">
      <c r="A317" s="17" t="s">
        <v>375</v>
      </c>
      <c r="B317" s="310" t="s">
        <v>359</v>
      </c>
      <c r="C317" s="311"/>
      <c r="D317" s="311"/>
      <c r="E317" s="311"/>
      <c r="F317" s="311"/>
      <c r="G317" s="311"/>
      <c r="H317" s="312"/>
      <c r="I317" s="18" t="s">
        <v>355</v>
      </c>
      <c r="J317" s="77"/>
      <c r="K317" s="6"/>
      <c r="L317" s="6"/>
      <c r="M317" s="38"/>
      <c r="N317" s="19"/>
    </row>
    <row r="318" spans="1:14" s="3" customFormat="1" ht="12">
      <c r="A318" s="17" t="s">
        <v>376</v>
      </c>
      <c r="B318" s="310" t="s">
        <v>367</v>
      </c>
      <c r="C318" s="311"/>
      <c r="D318" s="311"/>
      <c r="E318" s="311"/>
      <c r="F318" s="311"/>
      <c r="G318" s="311"/>
      <c r="H318" s="312"/>
      <c r="I318" s="18" t="s">
        <v>345</v>
      </c>
      <c r="J318" s="77"/>
      <c r="K318" s="6"/>
      <c r="L318" s="6"/>
      <c r="M318" s="38"/>
      <c r="N318" s="19"/>
    </row>
    <row r="319" spans="1:14" s="3" customFormat="1" ht="12">
      <c r="A319" s="17" t="s">
        <v>377</v>
      </c>
      <c r="B319" s="310" t="s">
        <v>361</v>
      </c>
      <c r="C319" s="311"/>
      <c r="D319" s="311"/>
      <c r="E319" s="311"/>
      <c r="F319" s="311"/>
      <c r="G319" s="311"/>
      <c r="H319" s="312"/>
      <c r="I319" s="18" t="s">
        <v>362</v>
      </c>
      <c r="J319" s="77"/>
      <c r="K319" s="6"/>
      <c r="L319" s="6"/>
      <c r="M319" s="38"/>
      <c r="N319" s="19"/>
    </row>
    <row r="320" spans="1:14" s="3" customFormat="1" ht="12">
      <c r="A320" s="17" t="s">
        <v>378</v>
      </c>
      <c r="B320" s="316" t="s">
        <v>379</v>
      </c>
      <c r="C320" s="317"/>
      <c r="D320" s="317"/>
      <c r="E320" s="317"/>
      <c r="F320" s="317"/>
      <c r="G320" s="317"/>
      <c r="H320" s="318"/>
      <c r="I320" s="18" t="s">
        <v>241</v>
      </c>
      <c r="J320" s="77" t="s">
        <v>342</v>
      </c>
      <c r="K320" s="6" t="s">
        <v>342</v>
      </c>
      <c r="L320" s="6"/>
      <c r="M320" s="6" t="s">
        <v>342</v>
      </c>
      <c r="N320" s="18" t="s">
        <v>342</v>
      </c>
    </row>
    <row r="321" spans="1:14" s="3" customFormat="1" ht="12">
      <c r="A321" s="17" t="s">
        <v>380</v>
      </c>
      <c r="B321" s="313" t="s">
        <v>381</v>
      </c>
      <c r="C321" s="314"/>
      <c r="D321" s="314"/>
      <c r="E321" s="314"/>
      <c r="F321" s="314"/>
      <c r="G321" s="314"/>
      <c r="H321" s="315"/>
      <c r="I321" s="18" t="s">
        <v>355</v>
      </c>
      <c r="J321" s="77"/>
      <c r="K321" s="6"/>
      <c r="L321" s="6"/>
      <c r="M321" s="38"/>
      <c r="N321" s="19"/>
    </row>
    <row r="322" spans="1:14" s="3" customFormat="1" ht="24" customHeight="1">
      <c r="A322" s="17" t="s">
        <v>382</v>
      </c>
      <c r="B322" s="323" t="s">
        <v>383</v>
      </c>
      <c r="C322" s="324"/>
      <c r="D322" s="324"/>
      <c r="E322" s="324"/>
      <c r="F322" s="324"/>
      <c r="G322" s="324"/>
      <c r="H322" s="325"/>
      <c r="I322" s="18" t="s">
        <v>355</v>
      </c>
      <c r="J322" s="77"/>
      <c r="K322" s="6"/>
      <c r="L322" s="6"/>
      <c r="M322" s="38"/>
      <c r="N322" s="19"/>
    </row>
    <row r="323" spans="1:14" s="3" customFormat="1" ht="12">
      <c r="A323" s="17" t="s">
        <v>384</v>
      </c>
      <c r="B323" s="320" t="s">
        <v>385</v>
      </c>
      <c r="C323" s="321"/>
      <c r="D323" s="321"/>
      <c r="E323" s="321"/>
      <c r="F323" s="321"/>
      <c r="G323" s="321"/>
      <c r="H323" s="322"/>
      <c r="I323" s="18" t="s">
        <v>355</v>
      </c>
      <c r="J323" s="77"/>
      <c r="K323" s="6"/>
      <c r="L323" s="6"/>
      <c r="M323" s="38"/>
      <c r="N323" s="19"/>
    </row>
    <row r="324" spans="1:14" s="3" customFormat="1" ht="12">
      <c r="A324" s="17" t="s">
        <v>386</v>
      </c>
      <c r="B324" s="320" t="s">
        <v>387</v>
      </c>
      <c r="C324" s="321"/>
      <c r="D324" s="321"/>
      <c r="E324" s="321"/>
      <c r="F324" s="321"/>
      <c r="G324" s="321"/>
      <c r="H324" s="322"/>
      <c r="I324" s="18" t="s">
        <v>355</v>
      </c>
      <c r="J324" s="77"/>
      <c r="K324" s="6"/>
      <c r="L324" s="6"/>
      <c r="M324" s="38"/>
      <c r="N324" s="19"/>
    </row>
    <row r="325" spans="1:14" s="3" customFormat="1" ht="12">
      <c r="A325" s="17" t="s">
        <v>388</v>
      </c>
      <c r="B325" s="313" t="s">
        <v>389</v>
      </c>
      <c r="C325" s="314"/>
      <c r="D325" s="314"/>
      <c r="E325" s="314"/>
      <c r="F325" s="314"/>
      <c r="G325" s="314"/>
      <c r="H325" s="315"/>
      <c r="I325" s="18" t="s">
        <v>355</v>
      </c>
      <c r="J325" s="77"/>
      <c r="K325" s="6"/>
      <c r="L325" s="6"/>
      <c r="M325" s="38"/>
      <c r="N325" s="19"/>
    </row>
    <row r="326" spans="1:14" s="3" customFormat="1" ht="12">
      <c r="A326" s="17" t="s">
        <v>390</v>
      </c>
      <c r="B326" s="313" t="s">
        <v>391</v>
      </c>
      <c r="C326" s="314"/>
      <c r="D326" s="314"/>
      <c r="E326" s="314"/>
      <c r="F326" s="314"/>
      <c r="G326" s="314"/>
      <c r="H326" s="315"/>
      <c r="I326" s="18" t="s">
        <v>345</v>
      </c>
      <c r="J326" s="77"/>
      <c r="K326" s="6"/>
      <c r="L326" s="6"/>
      <c r="M326" s="38"/>
      <c r="N326" s="19"/>
    </row>
    <row r="327" spans="1:14" s="3" customFormat="1" ht="24" customHeight="1">
      <c r="A327" s="17" t="s">
        <v>392</v>
      </c>
      <c r="B327" s="323" t="s">
        <v>393</v>
      </c>
      <c r="C327" s="324"/>
      <c r="D327" s="324"/>
      <c r="E327" s="324"/>
      <c r="F327" s="324"/>
      <c r="G327" s="324"/>
      <c r="H327" s="325"/>
      <c r="I327" s="18" t="s">
        <v>345</v>
      </c>
      <c r="J327" s="77"/>
      <c r="K327" s="6"/>
      <c r="L327" s="6"/>
      <c r="M327" s="38"/>
      <c r="N327" s="19"/>
    </row>
    <row r="328" spans="1:14" s="3" customFormat="1" ht="12">
      <c r="A328" s="17" t="s">
        <v>394</v>
      </c>
      <c r="B328" s="320" t="s">
        <v>385</v>
      </c>
      <c r="C328" s="321"/>
      <c r="D328" s="321"/>
      <c r="E328" s="321"/>
      <c r="F328" s="321"/>
      <c r="G328" s="321"/>
      <c r="H328" s="322"/>
      <c r="I328" s="18" t="s">
        <v>345</v>
      </c>
      <c r="J328" s="77"/>
      <c r="K328" s="6"/>
      <c r="L328" s="6"/>
      <c r="M328" s="38"/>
      <c r="N328" s="19"/>
    </row>
    <row r="329" spans="1:14" s="3" customFormat="1" ht="12">
      <c r="A329" s="17" t="s">
        <v>395</v>
      </c>
      <c r="B329" s="320" t="s">
        <v>387</v>
      </c>
      <c r="C329" s="321"/>
      <c r="D329" s="321"/>
      <c r="E329" s="321"/>
      <c r="F329" s="321"/>
      <c r="G329" s="321"/>
      <c r="H329" s="322"/>
      <c r="I329" s="18" t="s">
        <v>345</v>
      </c>
      <c r="J329" s="77"/>
      <c r="K329" s="6"/>
      <c r="L329" s="6"/>
      <c r="M329" s="38"/>
      <c r="N329" s="19"/>
    </row>
    <row r="330" spans="1:14" s="3" customFormat="1" ht="12">
      <c r="A330" s="17" t="s">
        <v>396</v>
      </c>
      <c r="B330" s="313" t="s">
        <v>397</v>
      </c>
      <c r="C330" s="314"/>
      <c r="D330" s="314"/>
      <c r="E330" s="314"/>
      <c r="F330" s="314"/>
      <c r="G330" s="314"/>
      <c r="H330" s="315"/>
      <c r="I330" s="18" t="s">
        <v>398</v>
      </c>
      <c r="J330" s="77"/>
      <c r="K330" s="6"/>
      <c r="L330" s="6"/>
      <c r="M330" s="38"/>
      <c r="N330" s="19"/>
    </row>
    <row r="331" spans="1:14" s="3" customFormat="1" ht="24" customHeight="1">
      <c r="A331" s="17" t="s">
        <v>399</v>
      </c>
      <c r="B331" s="326" t="s">
        <v>535</v>
      </c>
      <c r="C331" s="327"/>
      <c r="D331" s="327"/>
      <c r="E331" s="327"/>
      <c r="F331" s="327"/>
      <c r="G331" s="327"/>
      <c r="H331" s="328"/>
      <c r="I331" s="18" t="s">
        <v>19</v>
      </c>
      <c r="J331" s="77"/>
      <c r="K331" s="6"/>
      <c r="L331" s="6"/>
      <c r="M331" s="38"/>
      <c r="N331" s="19"/>
    </row>
    <row r="332" spans="1:14" s="3" customFormat="1" ht="12">
      <c r="A332" s="17" t="s">
        <v>400</v>
      </c>
      <c r="B332" s="316" t="s">
        <v>401</v>
      </c>
      <c r="C332" s="317"/>
      <c r="D332" s="317"/>
      <c r="E332" s="317"/>
      <c r="F332" s="317"/>
      <c r="G332" s="317"/>
      <c r="H332" s="318"/>
      <c r="I332" s="18" t="s">
        <v>241</v>
      </c>
      <c r="J332" s="77" t="s">
        <v>342</v>
      </c>
      <c r="K332" s="6" t="s">
        <v>342</v>
      </c>
      <c r="L332" s="6"/>
      <c r="M332" s="6" t="s">
        <v>342</v>
      </c>
      <c r="N332" s="18" t="s">
        <v>342</v>
      </c>
    </row>
    <row r="333" spans="1:14" s="3" customFormat="1" ht="12">
      <c r="A333" s="17" t="s">
        <v>402</v>
      </c>
      <c r="B333" s="313" t="s">
        <v>403</v>
      </c>
      <c r="C333" s="314"/>
      <c r="D333" s="314"/>
      <c r="E333" s="314"/>
      <c r="F333" s="314"/>
      <c r="G333" s="314"/>
      <c r="H333" s="315"/>
      <c r="I333" s="18" t="s">
        <v>355</v>
      </c>
      <c r="J333" s="77"/>
      <c r="K333" s="6"/>
      <c r="L333" s="6"/>
      <c r="M333" s="38"/>
      <c r="N333" s="19"/>
    </row>
    <row r="334" spans="1:14" s="3" customFormat="1" ht="12">
      <c r="A334" s="17" t="s">
        <v>404</v>
      </c>
      <c r="B334" s="313" t="s">
        <v>405</v>
      </c>
      <c r="C334" s="314"/>
      <c r="D334" s="314"/>
      <c r="E334" s="314"/>
      <c r="F334" s="314"/>
      <c r="G334" s="314"/>
      <c r="H334" s="315"/>
      <c r="I334" s="18" t="s">
        <v>348</v>
      </c>
      <c r="J334" s="77"/>
      <c r="K334" s="6"/>
      <c r="L334" s="6"/>
      <c r="M334" s="38"/>
      <c r="N334" s="19"/>
    </row>
    <row r="335" spans="1:14" s="3" customFormat="1" ht="36" customHeight="1">
      <c r="A335" s="17" t="s">
        <v>406</v>
      </c>
      <c r="B335" s="326" t="s">
        <v>407</v>
      </c>
      <c r="C335" s="327"/>
      <c r="D335" s="327"/>
      <c r="E335" s="327"/>
      <c r="F335" s="327"/>
      <c r="G335" s="327"/>
      <c r="H335" s="328"/>
      <c r="I335" s="18" t="s">
        <v>19</v>
      </c>
      <c r="J335" s="77"/>
      <c r="K335" s="6"/>
      <c r="L335" s="6"/>
      <c r="M335" s="38"/>
      <c r="N335" s="19"/>
    </row>
    <row r="336" spans="1:14" s="3" customFormat="1" ht="24" customHeight="1">
      <c r="A336" s="17" t="s">
        <v>408</v>
      </c>
      <c r="B336" s="326" t="s">
        <v>409</v>
      </c>
      <c r="C336" s="327"/>
      <c r="D336" s="327"/>
      <c r="E336" s="327"/>
      <c r="F336" s="327"/>
      <c r="G336" s="327"/>
      <c r="H336" s="328"/>
      <c r="I336" s="18" t="s">
        <v>19</v>
      </c>
      <c r="J336" s="77"/>
      <c r="K336" s="6"/>
      <c r="L336" s="6"/>
      <c r="M336" s="38"/>
      <c r="N336" s="19"/>
    </row>
    <row r="337" spans="1:14" s="3" customFormat="1" ht="12">
      <c r="A337" s="17" t="s">
        <v>410</v>
      </c>
      <c r="B337" s="316" t="s">
        <v>411</v>
      </c>
      <c r="C337" s="317"/>
      <c r="D337" s="317"/>
      <c r="E337" s="317"/>
      <c r="F337" s="317"/>
      <c r="G337" s="317"/>
      <c r="H337" s="318"/>
      <c r="I337" s="18" t="s">
        <v>241</v>
      </c>
      <c r="J337" s="77" t="s">
        <v>342</v>
      </c>
      <c r="K337" s="6" t="s">
        <v>342</v>
      </c>
      <c r="L337" s="6"/>
      <c r="M337" s="6" t="s">
        <v>342</v>
      </c>
      <c r="N337" s="18" t="s">
        <v>342</v>
      </c>
    </row>
    <row r="338" spans="1:14" s="3" customFormat="1" ht="12">
      <c r="A338" s="17" t="s">
        <v>412</v>
      </c>
      <c r="B338" s="313" t="s">
        <v>413</v>
      </c>
      <c r="C338" s="314"/>
      <c r="D338" s="314"/>
      <c r="E338" s="314"/>
      <c r="F338" s="314"/>
      <c r="G338" s="314"/>
      <c r="H338" s="315"/>
      <c r="I338" s="18" t="s">
        <v>345</v>
      </c>
      <c r="J338" s="77"/>
      <c r="K338" s="6"/>
      <c r="L338" s="6"/>
      <c r="M338" s="38"/>
      <c r="N338" s="19"/>
    </row>
    <row r="339" spans="1:14" s="3" customFormat="1" ht="36" customHeight="1">
      <c r="A339" s="17" t="s">
        <v>414</v>
      </c>
      <c r="B339" s="323" t="s">
        <v>415</v>
      </c>
      <c r="C339" s="324"/>
      <c r="D339" s="324"/>
      <c r="E339" s="324"/>
      <c r="F339" s="324"/>
      <c r="G339" s="324"/>
      <c r="H339" s="325"/>
      <c r="I339" s="18" t="s">
        <v>345</v>
      </c>
      <c r="J339" s="77"/>
      <c r="K339" s="6"/>
      <c r="L339" s="6"/>
      <c r="M339" s="38"/>
      <c r="N339" s="19"/>
    </row>
    <row r="340" spans="1:14" s="3" customFormat="1" ht="36" customHeight="1">
      <c r="A340" s="17" t="s">
        <v>416</v>
      </c>
      <c r="B340" s="323" t="s">
        <v>417</v>
      </c>
      <c r="C340" s="324"/>
      <c r="D340" s="324"/>
      <c r="E340" s="324"/>
      <c r="F340" s="324"/>
      <c r="G340" s="324"/>
      <c r="H340" s="325"/>
      <c r="I340" s="18" t="s">
        <v>345</v>
      </c>
      <c r="J340" s="77"/>
      <c r="K340" s="6"/>
      <c r="L340" s="6"/>
      <c r="M340" s="38"/>
      <c r="N340" s="19"/>
    </row>
    <row r="341" spans="1:14" s="3" customFormat="1" ht="24" customHeight="1">
      <c r="A341" s="17" t="s">
        <v>418</v>
      </c>
      <c r="B341" s="323" t="s">
        <v>419</v>
      </c>
      <c r="C341" s="324"/>
      <c r="D341" s="324"/>
      <c r="E341" s="324"/>
      <c r="F341" s="324"/>
      <c r="G341" s="324"/>
      <c r="H341" s="325"/>
      <c r="I341" s="18" t="s">
        <v>345</v>
      </c>
      <c r="J341" s="77"/>
      <c r="K341" s="6"/>
      <c r="L341" s="6"/>
      <c r="M341" s="38"/>
      <c r="N341" s="19"/>
    </row>
    <row r="342" spans="1:14" s="3" customFormat="1" ht="12">
      <c r="A342" s="17" t="s">
        <v>420</v>
      </c>
      <c r="B342" s="313" t="s">
        <v>421</v>
      </c>
      <c r="C342" s="314"/>
      <c r="D342" s="314"/>
      <c r="E342" s="314"/>
      <c r="F342" s="314"/>
      <c r="G342" s="314"/>
      <c r="H342" s="315"/>
      <c r="I342" s="18" t="s">
        <v>355</v>
      </c>
      <c r="J342" s="77"/>
      <c r="K342" s="6"/>
      <c r="L342" s="6"/>
      <c r="M342" s="38"/>
      <c r="N342" s="19"/>
    </row>
    <row r="343" spans="1:14" s="3" customFormat="1" ht="24" customHeight="1">
      <c r="A343" s="17" t="s">
        <v>422</v>
      </c>
      <c r="B343" s="323" t="s">
        <v>423</v>
      </c>
      <c r="C343" s="324"/>
      <c r="D343" s="324"/>
      <c r="E343" s="324"/>
      <c r="F343" s="324"/>
      <c r="G343" s="324"/>
      <c r="H343" s="325"/>
      <c r="I343" s="18" t="s">
        <v>355</v>
      </c>
      <c r="J343" s="77"/>
      <c r="K343" s="6"/>
      <c r="L343" s="6"/>
      <c r="M343" s="38"/>
      <c r="N343" s="19"/>
    </row>
    <row r="344" spans="1:14" s="3" customFormat="1" ht="12">
      <c r="A344" s="17" t="s">
        <v>424</v>
      </c>
      <c r="B344" s="310" t="s">
        <v>425</v>
      </c>
      <c r="C344" s="311"/>
      <c r="D344" s="311"/>
      <c r="E344" s="311"/>
      <c r="F344" s="311"/>
      <c r="G344" s="311"/>
      <c r="H344" s="312"/>
      <c r="I344" s="18" t="s">
        <v>355</v>
      </c>
      <c r="J344" s="77"/>
      <c r="K344" s="6"/>
      <c r="L344" s="6"/>
      <c r="M344" s="38"/>
      <c r="N344" s="19"/>
    </row>
    <row r="345" spans="1:14" s="3" customFormat="1" ht="24" customHeight="1">
      <c r="A345" s="17" t="s">
        <v>426</v>
      </c>
      <c r="B345" s="326" t="s">
        <v>427</v>
      </c>
      <c r="C345" s="327"/>
      <c r="D345" s="327"/>
      <c r="E345" s="327"/>
      <c r="F345" s="327"/>
      <c r="G345" s="327"/>
      <c r="H345" s="328"/>
      <c r="I345" s="18" t="s">
        <v>19</v>
      </c>
      <c r="J345" s="77"/>
      <c r="K345" s="6"/>
      <c r="L345" s="6"/>
      <c r="M345" s="38"/>
      <c r="N345" s="19"/>
    </row>
    <row r="346" spans="1:14" s="3" customFormat="1" ht="12">
      <c r="A346" s="17" t="s">
        <v>428</v>
      </c>
      <c r="B346" s="310" t="s">
        <v>43</v>
      </c>
      <c r="C346" s="311"/>
      <c r="D346" s="311"/>
      <c r="E346" s="311"/>
      <c r="F346" s="311"/>
      <c r="G346" s="311"/>
      <c r="H346" s="312"/>
      <c r="I346" s="18" t="s">
        <v>19</v>
      </c>
      <c r="J346" s="77"/>
      <c r="K346" s="6"/>
      <c r="L346" s="6"/>
      <c r="M346" s="38"/>
      <c r="N346" s="19"/>
    </row>
    <row r="347" spans="1:14" s="3" customFormat="1" ht="12">
      <c r="A347" s="17" t="s">
        <v>429</v>
      </c>
      <c r="B347" s="310" t="s">
        <v>45</v>
      </c>
      <c r="C347" s="311"/>
      <c r="D347" s="311"/>
      <c r="E347" s="311"/>
      <c r="F347" s="311"/>
      <c r="G347" s="311"/>
      <c r="H347" s="312"/>
      <c r="I347" s="18" t="s">
        <v>19</v>
      </c>
      <c r="J347" s="77"/>
      <c r="K347" s="6"/>
      <c r="L347" s="6"/>
      <c r="M347" s="38"/>
      <c r="N347" s="19"/>
    </row>
    <row r="348" spans="1:14" s="3" customFormat="1" ht="12.75" thickBot="1">
      <c r="A348" s="26" t="s">
        <v>430</v>
      </c>
      <c r="B348" s="401" t="s">
        <v>431</v>
      </c>
      <c r="C348" s="402"/>
      <c r="D348" s="402"/>
      <c r="E348" s="402"/>
      <c r="F348" s="402"/>
      <c r="G348" s="402"/>
      <c r="H348" s="403"/>
      <c r="I348" s="27" t="s">
        <v>432</v>
      </c>
      <c r="J348" s="78"/>
      <c r="K348" s="28"/>
      <c r="L348" s="28"/>
      <c r="M348" s="41"/>
      <c r="N348" s="29"/>
    </row>
    <row r="349" spans="1:14" ht="16.5" thickBot="1">
      <c r="A349" s="332" t="s">
        <v>433</v>
      </c>
      <c r="B349" s="333"/>
      <c r="C349" s="333"/>
      <c r="D349" s="333"/>
      <c r="E349" s="333"/>
      <c r="F349" s="333"/>
      <c r="G349" s="333"/>
      <c r="H349" s="333"/>
      <c r="I349" s="333"/>
      <c r="J349" s="333"/>
      <c r="K349" s="333"/>
      <c r="L349" s="333"/>
      <c r="M349" s="333"/>
      <c r="N349" s="334"/>
    </row>
    <row r="350" spans="1:14" s="3" customFormat="1" ht="42.75" customHeight="1">
      <c r="A350" s="368" t="s">
        <v>6</v>
      </c>
      <c r="B350" s="370" t="s">
        <v>7</v>
      </c>
      <c r="C350" s="371"/>
      <c r="D350" s="371"/>
      <c r="E350" s="371"/>
      <c r="F350" s="371"/>
      <c r="G350" s="371"/>
      <c r="H350" s="372"/>
      <c r="I350" s="376" t="s">
        <v>8</v>
      </c>
      <c r="J350" s="377" t="s">
        <v>693</v>
      </c>
      <c r="K350" s="378"/>
      <c r="L350" s="360" t="s">
        <v>539</v>
      </c>
      <c r="M350" s="361"/>
      <c r="N350" s="362" t="s">
        <v>540</v>
      </c>
    </row>
    <row r="351" spans="1:14" s="3" customFormat="1" ht="36">
      <c r="A351" s="369"/>
      <c r="B351" s="373"/>
      <c r="C351" s="374"/>
      <c r="D351" s="374"/>
      <c r="E351" s="374"/>
      <c r="F351" s="374"/>
      <c r="G351" s="374"/>
      <c r="H351" s="375"/>
      <c r="I351" s="363"/>
      <c r="J351" s="74" t="s">
        <v>0</v>
      </c>
      <c r="K351" s="33" t="s">
        <v>695</v>
      </c>
      <c r="L351" s="33" t="s">
        <v>9</v>
      </c>
      <c r="M351" s="33" t="s">
        <v>10</v>
      </c>
      <c r="N351" s="363"/>
    </row>
    <row r="352" spans="1:14" s="2" customFormat="1" ht="12.75" thickBot="1">
      <c r="A352" s="36">
        <v>1</v>
      </c>
      <c r="B352" s="398">
        <v>2</v>
      </c>
      <c r="C352" s="399"/>
      <c r="D352" s="399"/>
      <c r="E352" s="399"/>
      <c r="F352" s="399"/>
      <c r="G352" s="399"/>
      <c r="H352" s="400"/>
      <c r="I352" s="35">
        <v>3</v>
      </c>
      <c r="J352" s="79">
        <v>4</v>
      </c>
      <c r="K352" s="37">
        <v>5</v>
      </c>
      <c r="L352" s="37">
        <v>6</v>
      </c>
      <c r="M352" s="37">
        <v>7</v>
      </c>
      <c r="N352" s="35">
        <v>8</v>
      </c>
    </row>
    <row r="353" spans="1:14" s="3" customFormat="1" ht="12.75" customHeight="1">
      <c r="A353" s="410" t="s">
        <v>434</v>
      </c>
      <c r="B353" s="411"/>
      <c r="C353" s="411"/>
      <c r="D353" s="411"/>
      <c r="E353" s="411"/>
      <c r="F353" s="411"/>
      <c r="G353" s="411"/>
      <c r="H353" s="412"/>
      <c r="I353" s="15" t="s">
        <v>19</v>
      </c>
      <c r="J353" s="76"/>
      <c r="K353" s="20"/>
      <c r="L353" s="20"/>
      <c r="M353" s="40"/>
      <c r="N353" s="21"/>
    </row>
    <row r="354" spans="1:14" s="3" customFormat="1" ht="12">
      <c r="A354" s="17" t="s">
        <v>17</v>
      </c>
      <c r="B354" s="316" t="s">
        <v>435</v>
      </c>
      <c r="C354" s="317"/>
      <c r="D354" s="317"/>
      <c r="E354" s="317"/>
      <c r="F354" s="317"/>
      <c r="G354" s="317"/>
      <c r="H354" s="318"/>
      <c r="I354" s="18" t="s">
        <v>19</v>
      </c>
      <c r="J354" s="77"/>
      <c r="K354" s="6"/>
      <c r="L354" s="6"/>
      <c r="M354" s="38"/>
      <c r="N354" s="19"/>
    </row>
    <row r="355" spans="1:14" s="3" customFormat="1" ht="12">
      <c r="A355" s="17" t="s">
        <v>20</v>
      </c>
      <c r="B355" s="313" t="s">
        <v>436</v>
      </c>
      <c r="C355" s="314"/>
      <c r="D355" s="314"/>
      <c r="E355" s="314"/>
      <c r="F355" s="314"/>
      <c r="G355" s="314"/>
      <c r="H355" s="315"/>
      <c r="I355" s="18" t="s">
        <v>19</v>
      </c>
      <c r="J355" s="77"/>
      <c r="K355" s="6"/>
      <c r="L355" s="6"/>
      <c r="M355" s="38"/>
      <c r="N355" s="19"/>
    </row>
    <row r="356" spans="1:14" s="3" customFormat="1" ht="24" customHeight="1">
      <c r="A356" s="17" t="s">
        <v>22</v>
      </c>
      <c r="B356" s="323" t="s">
        <v>437</v>
      </c>
      <c r="C356" s="324"/>
      <c r="D356" s="324"/>
      <c r="E356" s="324"/>
      <c r="F356" s="324"/>
      <c r="G356" s="324"/>
      <c r="H356" s="325"/>
      <c r="I356" s="18" t="s">
        <v>19</v>
      </c>
      <c r="J356" s="77"/>
      <c r="K356" s="6"/>
      <c r="L356" s="6"/>
      <c r="M356" s="38"/>
      <c r="N356" s="19"/>
    </row>
    <row r="357" spans="1:14" s="3" customFormat="1" ht="12">
      <c r="A357" s="17" t="s">
        <v>438</v>
      </c>
      <c r="B357" s="320" t="s">
        <v>439</v>
      </c>
      <c r="C357" s="321"/>
      <c r="D357" s="321"/>
      <c r="E357" s="321"/>
      <c r="F357" s="321"/>
      <c r="G357" s="321"/>
      <c r="H357" s="322"/>
      <c r="I357" s="18" t="s">
        <v>19</v>
      </c>
      <c r="J357" s="77"/>
      <c r="K357" s="6"/>
      <c r="L357" s="6"/>
      <c r="M357" s="38"/>
      <c r="N357" s="19"/>
    </row>
    <row r="358" spans="1:14" s="3" customFormat="1" ht="24" customHeight="1">
      <c r="A358" s="17" t="s">
        <v>440</v>
      </c>
      <c r="B358" s="404" t="s">
        <v>23</v>
      </c>
      <c r="C358" s="405"/>
      <c r="D358" s="405"/>
      <c r="E358" s="405"/>
      <c r="F358" s="405"/>
      <c r="G358" s="405"/>
      <c r="H358" s="406"/>
      <c r="I358" s="18" t="s">
        <v>19</v>
      </c>
      <c r="J358" s="77"/>
      <c r="K358" s="6"/>
      <c r="L358" s="6"/>
      <c r="M358" s="38"/>
      <c r="N358" s="19"/>
    </row>
    <row r="359" spans="1:14" s="3" customFormat="1" ht="24" customHeight="1">
      <c r="A359" s="17" t="s">
        <v>441</v>
      </c>
      <c r="B359" s="404" t="s">
        <v>25</v>
      </c>
      <c r="C359" s="405"/>
      <c r="D359" s="405"/>
      <c r="E359" s="405"/>
      <c r="F359" s="405"/>
      <c r="G359" s="405"/>
      <c r="H359" s="406"/>
      <c r="I359" s="18" t="s">
        <v>19</v>
      </c>
      <c r="J359" s="77"/>
      <c r="K359" s="6"/>
      <c r="L359" s="6"/>
      <c r="M359" s="38"/>
      <c r="N359" s="19"/>
    </row>
    <row r="360" spans="1:14" s="3" customFormat="1" ht="24" customHeight="1">
      <c r="A360" s="17" t="s">
        <v>442</v>
      </c>
      <c r="B360" s="404" t="s">
        <v>27</v>
      </c>
      <c r="C360" s="405"/>
      <c r="D360" s="405"/>
      <c r="E360" s="405"/>
      <c r="F360" s="405"/>
      <c r="G360" s="405"/>
      <c r="H360" s="406"/>
      <c r="I360" s="18" t="s">
        <v>19</v>
      </c>
      <c r="J360" s="77"/>
      <c r="K360" s="6"/>
      <c r="L360" s="6"/>
      <c r="M360" s="38"/>
      <c r="N360" s="19"/>
    </row>
    <row r="361" spans="1:14" s="3" customFormat="1" ht="12">
      <c r="A361" s="17" t="s">
        <v>443</v>
      </c>
      <c r="B361" s="320" t="s">
        <v>444</v>
      </c>
      <c r="C361" s="321"/>
      <c r="D361" s="321"/>
      <c r="E361" s="321"/>
      <c r="F361" s="321"/>
      <c r="G361" s="321"/>
      <c r="H361" s="322"/>
      <c r="I361" s="18" t="s">
        <v>19</v>
      </c>
      <c r="J361" s="77"/>
      <c r="K361" s="6"/>
      <c r="L361" s="6"/>
      <c r="M361" s="38"/>
      <c r="N361" s="19"/>
    </row>
    <row r="362" spans="1:14" s="3" customFormat="1" ht="12">
      <c r="A362" s="17" t="s">
        <v>445</v>
      </c>
      <c r="B362" s="320" t="s">
        <v>446</v>
      </c>
      <c r="C362" s="321"/>
      <c r="D362" s="321"/>
      <c r="E362" s="321"/>
      <c r="F362" s="321"/>
      <c r="G362" s="321"/>
      <c r="H362" s="322"/>
      <c r="I362" s="18" t="s">
        <v>19</v>
      </c>
      <c r="J362" s="77"/>
      <c r="K362" s="6"/>
      <c r="L362" s="6"/>
      <c r="M362" s="38"/>
      <c r="N362" s="19"/>
    </row>
    <row r="363" spans="1:14" s="3" customFormat="1" ht="12">
      <c r="A363" s="17" t="s">
        <v>447</v>
      </c>
      <c r="B363" s="320" t="s">
        <v>448</v>
      </c>
      <c r="C363" s="321"/>
      <c r="D363" s="321"/>
      <c r="E363" s="321"/>
      <c r="F363" s="321"/>
      <c r="G363" s="321"/>
      <c r="H363" s="322"/>
      <c r="I363" s="18" t="s">
        <v>19</v>
      </c>
      <c r="J363" s="77"/>
      <c r="K363" s="6"/>
      <c r="L363" s="6"/>
      <c r="M363" s="38"/>
      <c r="N363" s="19"/>
    </row>
    <row r="364" spans="1:14" s="3" customFormat="1" ht="12">
      <c r="A364" s="17" t="s">
        <v>449</v>
      </c>
      <c r="B364" s="320" t="s">
        <v>450</v>
      </c>
      <c r="C364" s="321"/>
      <c r="D364" s="321"/>
      <c r="E364" s="321"/>
      <c r="F364" s="321"/>
      <c r="G364" s="321"/>
      <c r="H364" s="322"/>
      <c r="I364" s="18" t="s">
        <v>19</v>
      </c>
      <c r="J364" s="77"/>
      <c r="K364" s="6"/>
      <c r="L364" s="6"/>
      <c r="M364" s="38"/>
      <c r="N364" s="19"/>
    </row>
    <row r="365" spans="1:14" s="3" customFormat="1" ht="24" customHeight="1">
      <c r="A365" s="17" t="s">
        <v>451</v>
      </c>
      <c r="B365" s="404" t="s">
        <v>452</v>
      </c>
      <c r="C365" s="405"/>
      <c r="D365" s="405"/>
      <c r="E365" s="405"/>
      <c r="F365" s="405"/>
      <c r="G365" s="405"/>
      <c r="H365" s="406"/>
      <c r="I365" s="18" t="s">
        <v>19</v>
      </c>
      <c r="J365" s="77"/>
      <c r="K365" s="6"/>
      <c r="L365" s="6"/>
      <c r="M365" s="38"/>
      <c r="N365" s="19"/>
    </row>
    <row r="366" spans="1:14" s="3" customFormat="1" ht="12">
      <c r="A366" s="17" t="s">
        <v>453</v>
      </c>
      <c r="B366" s="407" t="s">
        <v>454</v>
      </c>
      <c r="C366" s="408"/>
      <c r="D366" s="408"/>
      <c r="E366" s="408"/>
      <c r="F366" s="408"/>
      <c r="G366" s="408"/>
      <c r="H366" s="409"/>
      <c r="I366" s="18" t="s">
        <v>19</v>
      </c>
      <c r="J366" s="77"/>
      <c r="K366" s="6"/>
      <c r="L366" s="6"/>
      <c r="M366" s="38"/>
      <c r="N366" s="19"/>
    </row>
    <row r="367" spans="1:14" s="3" customFormat="1" ht="12">
      <c r="A367" s="17" t="s">
        <v>455</v>
      </c>
      <c r="B367" s="344" t="s">
        <v>456</v>
      </c>
      <c r="C367" s="345"/>
      <c r="D367" s="345"/>
      <c r="E367" s="345"/>
      <c r="F367" s="345"/>
      <c r="G367" s="345"/>
      <c r="H367" s="346"/>
      <c r="I367" s="18" t="s">
        <v>19</v>
      </c>
      <c r="J367" s="77"/>
      <c r="K367" s="6"/>
      <c r="L367" s="6"/>
      <c r="M367" s="38"/>
      <c r="N367" s="19"/>
    </row>
    <row r="368" spans="1:14" s="3" customFormat="1" ht="12">
      <c r="A368" s="17" t="s">
        <v>457</v>
      </c>
      <c r="B368" s="407" t="s">
        <v>454</v>
      </c>
      <c r="C368" s="408"/>
      <c r="D368" s="408"/>
      <c r="E368" s="408"/>
      <c r="F368" s="408"/>
      <c r="G368" s="408"/>
      <c r="H368" s="409"/>
      <c r="I368" s="18" t="s">
        <v>19</v>
      </c>
      <c r="J368" s="77"/>
      <c r="K368" s="6"/>
      <c r="L368" s="6"/>
      <c r="M368" s="38"/>
      <c r="N368" s="19"/>
    </row>
    <row r="369" spans="1:14" s="3" customFormat="1" ht="12">
      <c r="A369" s="17" t="s">
        <v>458</v>
      </c>
      <c r="B369" s="320" t="s">
        <v>459</v>
      </c>
      <c r="C369" s="321"/>
      <c r="D369" s="321"/>
      <c r="E369" s="321"/>
      <c r="F369" s="321"/>
      <c r="G369" s="321"/>
      <c r="H369" s="322"/>
      <c r="I369" s="18" t="s">
        <v>19</v>
      </c>
      <c r="J369" s="77"/>
      <c r="K369" s="6"/>
      <c r="L369" s="6"/>
      <c r="M369" s="38"/>
      <c r="N369" s="19"/>
    </row>
    <row r="370" spans="1:14" s="3" customFormat="1" ht="12">
      <c r="A370" s="17" t="s">
        <v>460</v>
      </c>
      <c r="B370" s="320" t="s">
        <v>269</v>
      </c>
      <c r="C370" s="321"/>
      <c r="D370" s="321"/>
      <c r="E370" s="321"/>
      <c r="F370" s="321"/>
      <c r="G370" s="321"/>
      <c r="H370" s="322"/>
      <c r="I370" s="18" t="s">
        <v>19</v>
      </c>
      <c r="J370" s="77"/>
      <c r="K370" s="6"/>
      <c r="L370" s="6"/>
      <c r="M370" s="38"/>
      <c r="N370" s="19"/>
    </row>
    <row r="371" spans="1:14" s="3" customFormat="1" ht="24" customHeight="1">
      <c r="A371" s="17" t="s">
        <v>461</v>
      </c>
      <c r="B371" s="392" t="s">
        <v>462</v>
      </c>
      <c r="C371" s="393"/>
      <c r="D371" s="393"/>
      <c r="E371" s="393"/>
      <c r="F371" s="393"/>
      <c r="G371" s="393"/>
      <c r="H371" s="394"/>
      <c r="I371" s="18" t="s">
        <v>19</v>
      </c>
      <c r="J371" s="77"/>
      <c r="K371" s="6"/>
      <c r="L371" s="6"/>
      <c r="M371" s="38"/>
      <c r="N371" s="19"/>
    </row>
    <row r="372" spans="1:14" s="3" customFormat="1" ht="12.75" customHeight="1">
      <c r="A372" s="17" t="s">
        <v>463</v>
      </c>
      <c r="B372" s="344" t="s">
        <v>43</v>
      </c>
      <c r="C372" s="345"/>
      <c r="D372" s="345"/>
      <c r="E372" s="345"/>
      <c r="F372" s="345"/>
      <c r="G372" s="345"/>
      <c r="H372" s="346"/>
      <c r="I372" s="18" t="s">
        <v>19</v>
      </c>
      <c r="J372" s="77"/>
      <c r="K372" s="6"/>
      <c r="L372" s="6"/>
      <c r="M372" s="38"/>
      <c r="N372" s="19"/>
    </row>
    <row r="373" spans="1:14" s="3" customFormat="1" ht="12.75" customHeight="1">
      <c r="A373" s="17" t="s">
        <v>464</v>
      </c>
      <c r="B373" s="344" t="s">
        <v>45</v>
      </c>
      <c r="C373" s="345"/>
      <c r="D373" s="345"/>
      <c r="E373" s="345"/>
      <c r="F373" s="345"/>
      <c r="G373" s="345"/>
      <c r="H373" s="346"/>
      <c r="I373" s="18" t="s">
        <v>19</v>
      </c>
      <c r="J373" s="77"/>
      <c r="K373" s="6"/>
      <c r="L373" s="6"/>
      <c r="M373" s="38"/>
      <c r="N373" s="19"/>
    </row>
    <row r="374" spans="1:14" s="3" customFormat="1" ht="24" customHeight="1">
      <c r="A374" s="17" t="s">
        <v>24</v>
      </c>
      <c r="B374" s="323" t="s">
        <v>465</v>
      </c>
      <c r="C374" s="324"/>
      <c r="D374" s="324"/>
      <c r="E374" s="324"/>
      <c r="F374" s="324"/>
      <c r="G374" s="324"/>
      <c r="H374" s="325"/>
      <c r="I374" s="18" t="s">
        <v>19</v>
      </c>
      <c r="J374" s="77"/>
      <c r="K374" s="6"/>
      <c r="L374" s="6"/>
      <c r="M374" s="38"/>
      <c r="N374" s="19"/>
    </row>
    <row r="375" spans="1:14" s="3" customFormat="1" ht="24" customHeight="1">
      <c r="A375" s="17" t="s">
        <v>466</v>
      </c>
      <c r="B375" s="392" t="s">
        <v>23</v>
      </c>
      <c r="C375" s="393"/>
      <c r="D375" s="393"/>
      <c r="E375" s="393"/>
      <c r="F375" s="393"/>
      <c r="G375" s="393"/>
      <c r="H375" s="394"/>
      <c r="I375" s="18" t="s">
        <v>19</v>
      </c>
      <c r="J375" s="77"/>
      <c r="K375" s="6"/>
      <c r="L375" s="6"/>
      <c r="M375" s="38"/>
      <c r="N375" s="19"/>
    </row>
    <row r="376" spans="1:14" s="3" customFormat="1" ht="24" customHeight="1">
      <c r="A376" s="17" t="s">
        <v>467</v>
      </c>
      <c r="B376" s="392" t="s">
        <v>25</v>
      </c>
      <c r="C376" s="393"/>
      <c r="D376" s="393"/>
      <c r="E376" s="393"/>
      <c r="F376" s="393"/>
      <c r="G376" s="393"/>
      <c r="H376" s="394"/>
      <c r="I376" s="18" t="s">
        <v>19</v>
      </c>
      <c r="J376" s="77"/>
      <c r="K376" s="6"/>
      <c r="L376" s="6"/>
      <c r="M376" s="38"/>
      <c r="N376" s="19"/>
    </row>
    <row r="377" spans="1:14" s="3" customFormat="1" ht="24" customHeight="1">
      <c r="A377" s="17" t="s">
        <v>468</v>
      </c>
      <c r="B377" s="392" t="s">
        <v>27</v>
      </c>
      <c r="C377" s="393"/>
      <c r="D377" s="393"/>
      <c r="E377" s="393"/>
      <c r="F377" s="393"/>
      <c r="G377" s="393"/>
      <c r="H377" s="394"/>
      <c r="I377" s="18" t="s">
        <v>19</v>
      </c>
      <c r="J377" s="77"/>
      <c r="K377" s="6"/>
      <c r="L377" s="6"/>
      <c r="M377" s="38"/>
      <c r="N377" s="19"/>
    </row>
    <row r="378" spans="1:14" s="3" customFormat="1" ht="12">
      <c r="A378" s="17" t="s">
        <v>26</v>
      </c>
      <c r="B378" s="310" t="s">
        <v>469</v>
      </c>
      <c r="C378" s="311"/>
      <c r="D378" s="311"/>
      <c r="E378" s="311"/>
      <c r="F378" s="311"/>
      <c r="G378" s="311"/>
      <c r="H378" s="312"/>
      <c r="I378" s="18" t="s">
        <v>19</v>
      </c>
      <c r="J378" s="77"/>
      <c r="K378" s="6"/>
      <c r="L378" s="6"/>
      <c r="M378" s="38"/>
      <c r="N378" s="19"/>
    </row>
    <row r="379" spans="1:14" s="3" customFormat="1" ht="12">
      <c r="A379" s="17" t="s">
        <v>28</v>
      </c>
      <c r="B379" s="313" t="s">
        <v>470</v>
      </c>
      <c r="C379" s="314"/>
      <c r="D379" s="314"/>
      <c r="E379" s="314"/>
      <c r="F379" s="314"/>
      <c r="G379" s="314"/>
      <c r="H379" s="315"/>
      <c r="I379" s="18" t="s">
        <v>19</v>
      </c>
      <c r="J379" s="77"/>
      <c r="K379" s="6"/>
      <c r="L379" s="6"/>
      <c r="M379" s="38"/>
      <c r="N379" s="19"/>
    </row>
    <row r="380" spans="1:14" s="3" customFormat="1" ht="12">
      <c r="A380" s="17" t="s">
        <v>471</v>
      </c>
      <c r="B380" s="310" t="s">
        <v>472</v>
      </c>
      <c r="C380" s="311"/>
      <c r="D380" s="311"/>
      <c r="E380" s="311"/>
      <c r="F380" s="311"/>
      <c r="G380" s="311"/>
      <c r="H380" s="312"/>
      <c r="I380" s="18" t="s">
        <v>19</v>
      </c>
      <c r="J380" s="77"/>
      <c r="K380" s="6"/>
      <c r="L380" s="6"/>
      <c r="M380" s="38"/>
      <c r="N380" s="19"/>
    </row>
    <row r="381" spans="1:14" s="3" customFormat="1" ht="12">
      <c r="A381" s="17" t="s">
        <v>473</v>
      </c>
      <c r="B381" s="320" t="s">
        <v>474</v>
      </c>
      <c r="C381" s="321"/>
      <c r="D381" s="321"/>
      <c r="E381" s="321"/>
      <c r="F381" s="321"/>
      <c r="G381" s="321"/>
      <c r="H381" s="322"/>
      <c r="I381" s="18" t="s">
        <v>19</v>
      </c>
      <c r="J381" s="77"/>
      <c r="K381" s="6"/>
      <c r="L381" s="6"/>
      <c r="M381" s="38"/>
      <c r="N381" s="19"/>
    </row>
    <row r="382" spans="1:14" s="3" customFormat="1" ht="24" customHeight="1">
      <c r="A382" s="17" t="s">
        <v>475</v>
      </c>
      <c r="B382" s="392" t="s">
        <v>23</v>
      </c>
      <c r="C382" s="393"/>
      <c r="D382" s="393"/>
      <c r="E382" s="393"/>
      <c r="F382" s="393"/>
      <c r="G382" s="393"/>
      <c r="H382" s="394"/>
      <c r="I382" s="18" t="s">
        <v>19</v>
      </c>
      <c r="J382" s="77"/>
      <c r="K382" s="6"/>
      <c r="L382" s="6"/>
      <c r="M382" s="38"/>
      <c r="N382" s="19"/>
    </row>
    <row r="383" spans="1:14" s="3" customFormat="1" ht="24" customHeight="1">
      <c r="A383" s="17" t="s">
        <v>476</v>
      </c>
      <c r="B383" s="392" t="s">
        <v>25</v>
      </c>
      <c r="C383" s="393"/>
      <c r="D383" s="393"/>
      <c r="E383" s="393"/>
      <c r="F383" s="393"/>
      <c r="G383" s="393"/>
      <c r="H383" s="394"/>
      <c r="I383" s="18" t="s">
        <v>19</v>
      </c>
      <c r="J383" s="77"/>
      <c r="K383" s="6"/>
      <c r="L383" s="6"/>
      <c r="M383" s="38"/>
      <c r="N383" s="19"/>
    </row>
    <row r="384" spans="1:14" s="3" customFormat="1" ht="24" customHeight="1">
      <c r="A384" s="17" t="s">
        <v>477</v>
      </c>
      <c r="B384" s="392" t="s">
        <v>27</v>
      </c>
      <c r="C384" s="393"/>
      <c r="D384" s="393"/>
      <c r="E384" s="393"/>
      <c r="F384" s="393"/>
      <c r="G384" s="393"/>
      <c r="H384" s="394"/>
      <c r="I384" s="18" t="s">
        <v>19</v>
      </c>
      <c r="J384" s="77"/>
      <c r="K384" s="6"/>
      <c r="L384" s="6"/>
      <c r="M384" s="38"/>
      <c r="N384" s="19"/>
    </row>
    <row r="385" spans="1:14" s="3" customFormat="1" ht="12">
      <c r="A385" s="17" t="s">
        <v>478</v>
      </c>
      <c r="B385" s="320" t="s">
        <v>255</v>
      </c>
      <c r="C385" s="321"/>
      <c r="D385" s="321"/>
      <c r="E385" s="321"/>
      <c r="F385" s="321"/>
      <c r="G385" s="321"/>
      <c r="H385" s="322"/>
      <c r="I385" s="18" t="s">
        <v>19</v>
      </c>
      <c r="J385" s="77"/>
      <c r="K385" s="6"/>
      <c r="L385" s="6"/>
      <c r="M385" s="38"/>
      <c r="N385" s="19"/>
    </row>
    <row r="386" spans="1:14" s="3" customFormat="1" ht="12">
      <c r="A386" s="17" t="s">
        <v>479</v>
      </c>
      <c r="B386" s="320" t="s">
        <v>258</v>
      </c>
      <c r="C386" s="321"/>
      <c r="D386" s="321"/>
      <c r="E386" s="321"/>
      <c r="F386" s="321"/>
      <c r="G386" s="321"/>
      <c r="H386" s="322"/>
      <c r="I386" s="18" t="s">
        <v>19</v>
      </c>
      <c r="J386" s="77"/>
      <c r="K386" s="6"/>
      <c r="L386" s="6"/>
      <c r="M386" s="38"/>
      <c r="N386" s="19"/>
    </row>
    <row r="387" spans="1:14" s="3" customFormat="1" ht="12">
      <c r="A387" s="17" t="s">
        <v>480</v>
      </c>
      <c r="B387" s="320" t="s">
        <v>261</v>
      </c>
      <c r="C387" s="321"/>
      <c r="D387" s="321"/>
      <c r="E387" s="321"/>
      <c r="F387" s="321"/>
      <c r="G387" s="321"/>
      <c r="H387" s="322"/>
      <c r="I387" s="18" t="s">
        <v>19</v>
      </c>
      <c r="J387" s="77"/>
      <c r="K387" s="6"/>
      <c r="L387" s="6"/>
      <c r="M387" s="38"/>
      <c r="N387" s="19"/>
    </row>
    <row r="388" spans="1:14" s="3" customFormat="1" ht="12">
      <c r="A388" s="17" t="s">
        <v>481</v>
      </c>
      <c r="B388" s="320" t="s">
        <v>267</v>
      </c>
      <c r="C388" s="321"/>
      <c r="D388" s="321"/>
      <c r="E388" s="321"/>
      <c r="F388" s="321"/>
      <c r="G388" s="321"/>
      <c r="H388" s="322"/>
      <c r="I388" s="18" t="s">
        <v>19</v>
      </c>
      <c r="J388" s="77"/>
      <c r="K388" s="6"/>
      <c r="L388" s="6"/>
      <c r="M388" s="38"/>
      <c r="N388" s="19"/>
    </row>
    <row r="389" spans="1:14" s="3" customFormat="1" ht="12">
      <c r="A389" s="17" t="s">
        <v>482</v>
      </c>
      <c r="B389" s="320" t="s">
        <v>269</v>
      </c>
      <c r="C389" s="321"/>
      <c r="D389" s="321"/>
      <c r="E389" s="321"/>
      <c r="F389" s="321"/>
      <c r="G389" s="321"/>
      <c r="H389" s="322"/>
      <c r="I389" s="18" t="s">
        <v>19</v>
      </c>
      <c r="J389" s="77"/>
      <c r="K389" s="6"/>
      <c r="L389" s="6"/>
      <c r="M389" s="38"/>
      <c r="N389" s="19"/>
    </row>
    <row r="390" spans="1:14" s="3" customFormat="1" ht="24" customHeight="1">
      <c r="A390" s="17" t="s">
        <v>483</v>
      </c>
      <c r="B390" s="392" t="s">
        <v>272</v>
      </c>
      <c r="C390" s="393"/>
      <c r="D390" s="393"/>
      <c r="E390" s="393"/>
      <c r="F390" s="393"/>
      <c r="G390" s="393"/>
      <c r="H390" s="394"/>
      <c r="I390" s="18" t="s">
        <v>19</v>
      </c>
      <c r="J390" s="77"/>
      <c r="K390" s="6"/>
      <c r="L390" s="6"/>
      <c r="M390" s="38"/>
      <c r="N390" s="19"/>
    </row>
    <row r="391" spans="1:14" s="3" customFormat="1" ht="12">
      <c r="A391" s="17" t="s">
        <v>484</v>
      </c>
      <c r="B391" s="344" t="s">
        <v>43</v>
      </c>
      <c r="C391" s="345"/>
      <c r="D391" s="345"/>
      <c r="E391" s="345"/>
      <c r="F391" s="345"/>
      <c r="G391" s="345"/>
      <c r="H391" s="346"/>
      <c r="I391" s="18" t="s">
        <v>19</v>
      </c>
      <c r="J391" s="77"/>
      <c r="K391" s="6"/>
      <c r="L391" s="6"/>
      <c r="M391" s="38"/>
      <c r="N391" s="19"/>
    </row>
    <row r="392" spans="1:14" s="3" customFormat="1" ht="12">
      <c r="A392" s="17" t="s">
        <v>485</v>
      </c>
      <c r="B392" s="344" t="s">
        <v>45</v>
      </c>
      <c r="C392" s="345"/>
      <c r="D392" s="345"/>
      <c r="E392" s="345"/>
      <c r="F392" s="345"/>
      <c r="G392" s="345"/>
      <c r="H392" s="346"/>
      <c r="I392" s="18" t="s">
        <v>19</v>
      </c>
      <c r="J392" s="77"/>
      <c r="K392" s="6"/>
      <c r="L392" s="6"/>
      <c r="M392" s="38"/>
      <c r="N392" s="19"/>
    </row>
    <row r="393" spans="1:14" s="3" customFormat="1" ht="12">
      <c r="A393" s="17" t="s">
        <v>486</v>
      </c>
      <c r="B393" s="310" t="s">
        <v>487</v>
      </c>
      <c r="C393" s="311"/>
      <c r="D393" s="311"/>
      <c r="E393" s="311"/>
      <c r="F393" s="311"/>
      <c r="G393" s="311"/>
      <c r="H393" s="312"/>
      <c r="I393" s="18" t="s">
        <v>19</v>
      </c>
      <c r="J393" s="77"/>
      <c r="K393" s="6"/>
      <c r="L393" s="6"/>
      <c r="M393" s="38"/>
      <c r="N393" s="19"/>
    </row>
    <row r="394" spans="1:14" s="3" customFormat="1" ht="12">
      <c r="A394" s="17" t="s">
        <v>488</v>
      </c>
      <c r="B394" s="310" t="s">
        <v>489</v>
      </c>
      <c r="C394" s="311"/>
      <c r="D394" s="311"/>
      <c r="E394" s="311"/>
      <c r="F394" s="311"/>
      <c r="G394" s="311"/>
      <c r="H394" s="312"/>
      <c r="I394" s="18" t="s">
        <v>19</v>
      </c>
      <c r="J394" s="77"/>
      <c r="K394" s="6"/>
      <c r="L394" s="6"/>
      <c r="M394" s="38"/>
      <c r="N394" s="19"/>
    </row>
    <row r="395" spans="1:14" s="3" customFormat="1" ht="12">
      <c r="A395" s="17" t="s">
        <v>490</v>
      </c>
      <c r="B395" s="320" t="s">
        <v>474</v>
      </c>
      <c r="C395" s="321"/>
      <c r="D395" s="321"/>
      <c r="E395" s="321"/>
      <c r="F395" s="321"/>
      <c r="G395" s="321"/>
      <c r="H395" s="322"/>
      <c r="I395" s="18" t="s">
        <v>19</v>
      </c>
      <c r="J395" s="77"/>
      <c r="K395" s="6"/>
      <c r="L395" s="6"/>
      <c r="M395" s="38"/>
      <c r="N395" s="19"/>
    </row>
    <row r="396" spans="1:14" s="3" customFormat="1" ht="24" customHeight="1">
      <c r="A396" s="17" t="s">
        <v>491</v>
      </c>
      <c r="B396" s="392" t="s">
        <v>23</v>
      </c>
      <c r="C396" s="393"/>
      <c r="D396" s="393"/>
      <c r="E396" s="393"/>
      <c r="F396" s="393"/>
      <c r="G396" s="393"/>
      <c r="H396" s="394"/>
      <c r="I396" s="18" t="s">
        <v>19</v>
      </c>
      <c r="J396" s="77"/>
      <c r="K396" s="6"/>
      <c r="L396" s="6"/>
      <c r="M396" s="38"/>
      <c r="N396" s="19"/>
    </row>
    <row r="397" spans="1:14" s="3" customFormat="1" ht="24" customHeight="1">
      <c r="A397" s="17" t="s">
        <v>492</v>
      </c>
      <c r="B397" s="392" t="s">
        <v>25</v>
      </c>
      <c r="C397" s="393"/>
      <c r="D397" s="393"/>
      <c r="E397" s="393"/>
      <c r="F397" s="393"/>
      <c r="G397" s="393"/>
      <c r="H397" s="394"/>
      <c r="I397" s="18" t="s">
        <v>19</v>
      </c>
      <c r="J397" s="77"/>
      <c r="K397" s="6"/>
      <c r="L397" s="6"/>
      <c r="M397" s="38"/>
      <c r="N397" s="19"/>
    </row>
    <row r="398" spans="1:14" s="3" customFormat="1" ht="24" customHeight="1">
      <c r="A398" s="17" t="s">
        <v>492</v>
      </c>
      <c r="B398" s="392" t="s">
        <v>27</v>
      </c>
      <c r="C398" s="393"/>
      <c r="D398" s="393"/>
      <c r="E398" s="393"/>
      <c r="F398" s="393"/>
      <c r="G398" s="393"/>
      <c r="H398" s="394"/>
      <c r="I398" s="18" t="s">
        <v>19</v>
      </c>
      <c r="J398" s="77"/>
      <c r="K398" s="6"/>
      <c r="L398" s="6"/>
      <c r="M398" s="38"/>
      <c r="N398" s="19"/>
    </row>
    <row r="399" spans="1:14" s="3" customFormat="1" ht="12">
      <c r="A399" s="17" t="s">
        <v>493</v>
      </c>
      <c r="B399" s="320" t="s">
        <v>255</v>
      </c>
      <c r="C399" s="321"/>
      <c r="D399" s="321"/>
      <c r="E399" s="321"/>
      <c r="F399" s="321"/>
      <c r="G399" s="321"/>
      <c r="H399" s="322"/>
      <c r="I399" s="18" t="s">
        <v>19</v>
      </c>
      <c r="J399" s="77"/>
      <c r="K399" s="6"/>
      <c r="L399" s="6"/>
      <c r="M399" s="38"/>
      <c r="N399" s="19"/>
    </row>
    <row r="400" spans="1:14" s="3" customFormat="1" ht="12">
      <c r="A400" s="17" t="s">
        <v>494</v>
      </c>
      <c r="B400" s="320" t="s">
        <v>258</v>
      </c>
      <c r="C400" s="321"/>
      <c r="D400" s="321"/>
      <c r="E400" s="321"/>
      <c r="F400" s="321"/>
      <c r="G400" s="321"/>
      <c r="H400" s="322"/>
      <c r="I400" s="18" t="s">
        <v>19</v>
      </c>
      <c r="J400" s="77"/>
      <c r="K400" s="6"/>
      <c r="L400" s="6"/>
      <c r="M400" s="38"/>
      <c r="N400" s="19"/>
    </row>
    <row r="401" spans="1:14" s="3" customFormat="1" ht="12">
      <c r="A401" s="17" t="s">
        <v>495</v>
      </c>
      <c r="B401" s="320" t="s">
        <v>261</v>
      </c>
      <c r="C401" s="321"/>
      <c r="D401" s="321"/>
      <c r="E401" s="321"/>
      <c r="F401" s="321"/>
      <c r="G401" s="321"/>
      <c r="H401" s="322"/>
      <c r="I401" s="18" t="s">
        <v>19</v>
      </c>
      <c r="J401" s="77"/>
      <c r="K401" s="6"/>
      <c r="L401" s="6"/>
      <c r="M401" s="38"/>
      <c r="N401" s="19"/>
    </row>
    <row r="402" spans="1:14" s="3" customFormat="1" ht="12">
      <c r="A402" s="17" t="s">
        <v>496</v>
      </c>
      <c r="B402" s="320" t="s">
        <v>267</v>
      </c>
      <c r="C402" s="321"/>
      <c r="D402" s="321"/>
      <c r="E402" s="321"/>
      <c r="F402" s="321"/>
      <c r="G402" s="321"/>
      <c r="H402" s="322"/>
      <c r="I402" s="18" t="s">
        <v>19</v>
      </c>
      <c r="J402" s="77"/>
      <c r="K402" s="6"/>
      <c r="L402" s="6"/>
      <c r="M402" s="38"/>
      <c r="N402" s="19"/>
    </row>
    <row r="403" spans="1:14" s="3" customFormat="1" ht="12">
      <c r="A403" s="17" t="s">
        <v>497</v>
      </c>
      <c r="B403" s="320" t="s">
        <v>269</v>
      </c>
      <c r="C403" s="321"/>
      <c r="D403" s="321"/>
      <c r="E403" s="321"/>
      <c r="F403" s="321"/>
      <c r="G403" s="321"/>
      <c r="H403" s="322"/>
      <c r="I403" s="18" t="s">
        <v>19</v>
      </c>
      <c r="J403" s="77"/>
      <c r="K403" s="6"/>
      <c r="L403" s="6"/>
      <c r="M403" s="38"/>
      <c r="N403" s="19"/>
    </row>
    <row r="404" spans="1:14" s="3" customFormat="1" ht="24" customHeight="1">
      <c r="A404" s="17" t="s">
        <v>498</v>
      </c>
      <c r="B404" s="392" t="s">
        <v>272</v>
      </c>
      <c r="C404" s="393"/>
      <c r="D404" s="393"/>
      <c r="E404" s="393"/>
      <c r="F404" s="393"/>
      <c r="G404" s="393"/>
      <c r="H404" s="394"/>
      <c r="I404" s="18" t="s">
        <v>19</v>
      </c>
      <c r="J404" s="77"/>
      <c r="K404" s="6"/>
      <c r="L404" s="6"/>
      <c r="M404" s="38"/>
      <c r="N404" s="19"/>
    </row>
    <row r="405" spans="1:14" s="3" customFormat="1" ht="12">
      <c r="A405" s="17" t="s">
        <v>499</v>
      </c>
      <c r="B405" s="344" t="s">
        <v>43</v>
      </c>
      <c r="C405" s="345"/>
      <c r="D405" s="345"/>
      <c r="E405" s="345"/>
      <c r="F405" s="345"/>
      <c r="G405" s="345"/>
      <c r="H405" s="346"/>
      <c r="I405" s="18" t="s">
        <v>19</v>
      </c>
      <c r="J405" s="77"/>
      <c r="K405" s="6"/>
      <c r="L405" s="6"/>
      <c r="M405" s="38"/>
      <c r="N405" s="19"/>
    </row>
    <row r="406" spans="1:14" s="3" customFormat="1" ht="12">
      <c r="A406" s="17" t="s">
        <v>500</v>
      </c>
      <c r="B406" s="344" t="s">
        <v>45</v>
      </c>
      <c r="C406" s="345"/>
      <c r="D406" s="345"/>
      <c r="E406" s="345"/>
      <c r="F406" s="345"/>
      <c r="G406" s="345"/>
      <c r="H406" s="346"/>
      <c r="I406" s="18" t="s">
        <v>19</v>
      </c>
      <c r="J406" s="77"/>
      <c r="K406" s="6"/>
      <c r="L406" s="6"/>
      <c r="M406" s="38"/>
      <c r="N406" s="19"/>
    </row>
    <row r="407" spans="1:14" s="3" customFormat="1" ht="12">
      <c r="A407" s="17" t="s">
        <v>30</v>
      </c>
      <c r="B407" s="313" t="s">
        <v>501</v>
      </c>
      <c r="C407" s="314"/>
      <c r="D407" s="314"/>
      <c r="E407" s="314"/>
      <c r="F407" s="314"/>
      <c r="G407" s="314"/>
      <c r="H407" s="315"/>
      <c r="I407" s="18" t="s">
        <v>19</v>
      </c>
      <c r="J407" s="77"/>
      <c r="K407" s="6"/>
      <c r="L407" s="6"/>
      <c r="M407" s="38"/>
      <c r="N407" s="19"/>
    </row>
    <row r="408" spans="1:14" s="3" customFormat="1" ht="12">
      <c r="A408" s="17" t="s">
        <v>32</v>
      </c>
      <c r="B408" s="313" t="s">
        <v>502</v>
      </c>
      <c r="C408" s="314"/>
      <c r="D408" s="314"/>
      <c r="E408" s="314"/>
      <c r="F408" s="314"/>
      <c r="G408" s="314"/>
      <c r="H408" s="315"/>
      <c r="I408" s="18" t="s">
        <v>19</v>
      </c>
      <c r="J408" s="77"/>
      <c r="K408" s="6"/>
      <c r="L408" s="6"/>
      <c r="M408" s="38"/>
      <c r="N408" s="19"/>
    </row>
    <row r="409" spans="1:14" s="3" customFormat="1" ht="12">
      <c r="A409" s="17" t="s">
        <v>503</v>
      </c>
      <c r="B409" s="310" t="s">
        <v>504</v>
      </c>
      <c r="C409" s="311"/>
      <c r="D409" s="311"/>
      <c r="E409" s="311"/>
      <c r="F409" s="311"/>
      <c r="G409" s="311"/>
      <c r="H409" s="312"/>
      <c r="I409" s="18" t="s">
        <v>19</v>
      </c>
      <c r="J409" s="77"/>
      <c r="K409" s="6"/>
      <c r="L409" s="6"/>
      <c r="M409" s="38"/>
      <c r="N409" s="19"/>
    </row>
    <row r="410" spans="1:14" s="3" customFormat="1" ht="12">
      <c r="A410" s="17" t="s">
        <v>505</v>
      </c>
      <c r="B410" s="310" t="s">
        <v>506</v>
      </c>
      <c r="C410" s="311"/>
      <c r="D410" s="311"/>
      <c r="E410" s="311"/>
      <c r="F410" s="311"/>
      <c r="G410" s="311"/>
      <c r="H410" s="312"/>
      <c r="I410" s="18" t="s">
        <v>19</v>
      </c>
      <c r="J410" s="77"/>
      <c r="K410" s="6"/>
      <c r="L410" s="6"/>
      <c r="M410" s="38"/>
      <c r="N410" s="19"/>
    </row>
    <row r="411" spans="1:14" s="3" customFormat="1" ht="12">
      <c r="A411" s="17" t="s">
        <v>48</v>
      </c>
      <c r="B411" s="316" t="s">
        <v>507</v>
      </c>
      <c r="C411" s="317"/>
      <c r="D411" s="317"/>
      <c r="E411" s="317"/>
      <c r="F411" s="317"/>
      <c r="G411" s="317"/>
      <c r="H411" s="318"/>
      <c r="I411" s="18" t="s">
        <v>19</v>
      </c>
      <c r="J411" s="77"/>
      <c r="K411" s="6"/>
      <c r="L411" s="6"/>
      <c r="M411" s="38"/>
      <c r="N411" s="19"/>
    </row>
    <row r="412" spans="1:14" s="3" customFormat="1" ht="12">
      <c r="A412" s="17" t="s">
        <v>50</v>
      </c>
      <c r="B412" s="313" t="s">
        <v>508</v>
      </c>
      <c r="C412" s="314"/>
      <c r="D412" s="314"/>
      <c r="E412" s="314"/>
      <c r="F412" s="314"/>
      <c r="G412" s="314"/>
      <c r="H412" s="315"/>
      <c r="I412" s="18" t="s">
        <v>19</v>
      </c>
      <c r="J412" s="77"/>
      <c r="K412" s="6"/>
      <c r="L412" s="6"/>
      <c r="M412" s="38"/>
      <c r="N412" s="19"/>
    </row>
    <row r="413" spans="1:14" s="3" customFormat="1" ht="12">
      <c r="A413" s="17" t="s">
        <v>54</v>
      </c>
      <c r="B413" s="313" t="s">
        <v>509</v>
      </c>
      <c r="C413" s="314"/>
      <c r="D413" s="314"/>
      <c r="E413" s="314"/>
      <c r="F413" s="314"/>
      <c r="G413" s="314"/>
      <c r="H413" s="315"/>
      <c r="I413" s="18" t="s">
        <v>19</v>
      </c>
      <c r="J413" s="77"/>
      <c r="K413" s="6"/>
      <c r="L413" s="6"/>
      <c r="M413" s="38"/>
      <c r="N413" s="19"/>
    </row>
    <row r="414" spans="1:14" s="3" customFormat="1" ht="12">
      <c r="A414" s="17" t="s">
        <v>55</v>
      </c>
      <c r="B414" s="313" t="s">
        <v>510</v>
      </c>
      <c r="C414" s="314"/>
      <c r="D414" s="314"/>
      <c r="E414" s="314"/>
      <c r="F414" s="314"/>
      <c r="G414" s="314"/>
      <c r="H414" s="315"/>
      <c r="I414" s="18" t="s">
        <v>19</v>
      </c>
      <c r="J414" s="77"/>
      <c r="K414" s="6"/>
      <c r="L414" s="6"/>
      <c r="M414" s="38"/>
      <c r="N414" s="19"/>
    </row>
    <row r="415" spans="1:14" s="3" customFormat="1" ht="12">
      <c r="A415" s="17" t="s">
        <v>56</v>
      </c>
      <c r="B415" s="313" t="s">
        <v>511</v>
      </c>
      <c r="C415" s="314"/>
      <c r="D415" s="314"/>
      <c r="E415" s="314"/>
      <c r="F415" s="314"/>
      <c r="G415" s="314"/>
      <c r="H415" s="315"/>
      <c r="I415" s="18" t="s">
        <v>19</v>
      </c>
      <c r="J415" s="77"/>
      <c r="K415" s="6"/>
      <c r="L415" s="6"/>
      <c r="M415" s="38"/>
      <c r="N415" s="19"/>
    </row>
    <row r="416" spans="1:14" s="3" customFormat="1" ht="12">
      <c r="A416" s="17" t="s">
        <v>57</v>
      </c>
      <c r="B416" s="313" t="s">
        <v>512</v>
      </c>
      <c r="C416" s="314"/>
      <c r="D416" s="314"/>
      <c r="E416" s="314"/>
      <c r="F416" s="314"/>
      <c r="G416" s="314"/>
      <c r="H416" s="315"/>
      <c r="I416" s="18" t="s">
        <v>19</v>
      </c>
      <c r="J416" s="77"/>
      <c r="K416" s="6"/>
      <c r="L416" s="6"/>
      <c r="M416" s="38"/>
      <c r="N416" s="19"/>
    </row>
    <row r="417" spans="1:14" s="3" customFormat="1" ht="12">
      <c r="A417" s="17" t="s">
        <v>97</v>
      </c>
      <c r="B417" s="310" t="s">
        <v>513</v>
      </c>
      <c r="C417" s="311"/>
      <c r="D417" s="311"/>
      <c r="E417" s="311"/>
      <c r="F417" s="311"/>
      <c r="G417" s="311"/>
      <c r="H417" s="312"/>
      <c r="I417" s="18" t="s">
        <v>19</v>
      </c>
      <c r="J417" s="77"/>
      <c r="K417" s="6"/>
      <c r="L417" s="6"/>
      <c r="M417" s="38"/>
      <c r="N417" s="19"/>
    </row>
    <row r="418" spans="1:14" s="3" customFormat="1" ht="24" customHeight="1">
      <c r="A418" s="17" t="s">
        <v>514</v>
      </c>
      <c r="B418" s="392" t="s">
        <v>515</v>
      </c>
      <c r="C418" s="393"/>
      <c r="D418" s="393"/>
      <c r="E418" s="393"/>
      <c r="F418" s="393"/>
      <c r="G418" s="393"/>
      <c r="H418" s="394"/>
      <c r="I418" s="18" t="s">
        <v>19</v>
      </c>
      <c r="J418" s="77"/>
      <c r="K418" s="6"/>
      <c r="L418" s="6"/>
      <c r="M418" s="38"/>
      <c r="N418" s="19"/>
    </row>
    <row r="419" spans="1:14" s="3" customFormat="1" ht="12">
      <c r="A419" s="17" t="s">
        <v>99</v>
      </c>
      <c r="B419" s="310" t="s">
        <v>516</v>
      </c>
      <c r="C419" s="311"/>
      <c r="D419" s="311"/>
      <c r="E419" s="311"/>
      <c r="F419" s="311"/>
      <c r="G419" s="311"/>
      <c r="H419" s="312"/>
      <c r="I419" s="18" t="s">
        <v>19</v>
      </c>
      <c r="J419" s="77"/>
      <c r="K419" s="6"/>
      <c r="L419" s="6"/>
      <c r="M419" s="38"/>
      <c r="N419" s="19"/>
    </row>
    <row r="420" spans="1:14" s="3" customFormat="1" ht="24" customHeight="1">
      <c r="A420" s="17" t="s">
        <v>517</v>
      </c>
      <c r="B420" s="392" t="s">
        <v>518</v>
      </c>
      <c r="C420" s="393"/>
      <c r="D420" s="393"/>
      <c r="E420" s="393"/>
      <c r="F420" s="393"/>
      <c r="G420" s="393"/>
      <c r="H420" s="394"/>
      <c r="I420" s="18" t="s">
        <v>19</v>
      </c>
      <c r="J420" s="77"/>
      <c r="K420" s="6"/>
      <c r="L420" s="6"/>
      <c r="M420" s="38"/>
      <c r="N420" s="19"/>
    </row>
    <row r="421" spans="1:14" s="3" customFormat="1" ht="12">
      <c r="A421" s="17" t="s">
        <v>58</v>
      </c>
      <c r="B421" s="313" t="s">
        <v>519</v>
      </c>
      <c r="C421" s="314"/>
      <c r="D421" s="314"/>
      <c r="E421" s="314"/>
      <c r="F421" s="314"/>
      <c r="G421" s="314"/>
      <c r="H421" s="315"/>
      <c r="I421" s="18" t="s">
        <v>19</v>
      </c>
      <c r="J421" s="77"/>
      <c r="K421" s="6"/>
      <c r="L421" s="6"/>
      <c r="M421" s="38"/>
      <c r="N421" s="19"/>
    </row>
    <row r="422" spans="1:14" s="3" customFormat="1" ht="12.75" thickBot="1">
      <c r="A422" s="22" t="s">
        <v>59</v>
      </c>
      <c r="B422" s="338" t="s">
        <v>520</v>
      </c>
      <c r="C422" s="339"/>
      <c r="D422" s="339"/>
      <c r="E422" s="339"/>
      <c r="F422" s="339"/>
      <c r="G422" s="339"/>
      <c r="H422" s="340"/>
      <c r="I422" s="23" t="s">
        <v>19</v>
      </c>
      <c r="J422" s="80"/>
      <c r="K422" s="24"/>
      <c r="L422" s="24"/>
      <c r="M422" s="39"/>
      <c r="N422" s="25"/>
    </row>
    <row r="423" spans="1:14" s="3" customFormat="1" ht="12">
      <c r="A423" s="14" t="s">
        <v>117</v>
      </c>
      <c r="B423" s="329" t="s">
        <v>110</v>
      </c>
      <c r="C423" s="330"/>
      <c r="D423" s="330"/>
      <c r="E423" s="330"/>
      <c r="F423" s="330"/>
      <c r="G423" s="330"/>
      <c r="H423" s="331"/>
      <c r="I423" s="15" t="s">
        <v>241</v>
      </c>
      <c r="J423" s="76"/>
      <c r="K423" s="20"/>
      <c r="L423" s="20"/>
      <c r="M423" s="40"/>
      <c r="N423" s="21"/>
    </row>
    <row r="424" spans="1:14" s="3" customFormat="1" ht="36" customHeight="1">
      <c r="A424" s="17" t="s">
        <v>119</v>
      </c>
      <c r="B424" s="326" t="s">
        <v>521</v>
      </c>
      <c r="C424" s="327"/>
      <c r="D424" s="327"/>
      <c r="E424" s="327"/>
      <c r="F424" s="327"/>
      <c r="G424" s="327"/>
      <c r="H424" s="328"/>
      <c r="I424" s="18" t="s">
        <v>19</v>
      </c>
      <c r="J424" s="77"/>
      <c r="K424" s="6"/>
      <c r="L424" s="6"/>
      <c r="M424" s="38"/>
      <c r="N424" s="19"/>
    </row>
    <row r="425" spans="1:14" s="3" customFormat="1" ht="12">
      <c r="A425" s="17" t="s">
        <v>120</v>
      </c>
      <c r="B425" s="310" t="s">
        <v>522</v>
      </c>
      <c r="C425" s="311"/>
      <c r="D425" s="311"/>
      <c r="E425" s="311"/>
      <c r="F425" s="311"/>
      <c r="G425" s="311"/>
      <c r="H425" s="312"/>
      <c r="I425" s="18" t="s">
        <v>19</v>
      </c>
      <c r="J425" s="77"/>
      <c r="K425" s="6"/>
      <c r="L425" s="6"/>
      <c r="M425" s="38"/>
      <c r="N425" s="19"/>
    </row>
    <row r="426" spans="1:14" s="3" customFormat="1" ht="24" customHeight="1">
      <c r="A426" s="17" t="s">
        <v>121</v>
      </c>
      <c r="B426" s="323" t="s">
        <v>523</v>
      </c>
      <c r="C426" s="324"/>
      <c r="D426" s="324"/>
      <c r="E426" s="324"/>
      <c r="F426" s="324"/>
      <c r="G426" s="324"/>
      <c r="H426" s="325"/>
      <c r="I426" s="18" t="s">
        <v>19</v>
      </c>
      <c r="J426" s="77"/>
      <c r="K426" s="6"/>
      <c r="L426" s="6"/>
      <c r="M426" s="38"/>
      <c r="N426" s="19"/>
    </row>
    <row r="427" spans="1:14" s="3" customFormat="1" ht="12">
      <c r="A427" s="17" t="s">
        <v>122</v>
      </c>
      <c r="B427" s="310" t="s">
        <v>524</v>
      </c>
      <c r="C427" s="311"/>
      <c r="D427" s="311"/>
      <c r="E427" s="311"/>
      <c r="F427" s="311"/>
      <c r="G427" s="311"/>
      <c r="H427" s="312"/>
      <c r="I427" s="18" t="s">
        <v>19</v>
      </c>
      <c r="J427" s="77"/>
      <c r="K427" s="6"/>
      <c r="L427" s="6"/>
      <c r="M427" s="38"/>
      <c r="N427" s="19"/>
    </row>
    <row r="428" spans="1:14" s="3" customFormat="1" ht="24" customHeight="1">
      <c r="A428" s="17" t="s">
        <v>123</v>
      </c>
      <c r="B428" s="326" t="s">
        <v>688</v>
      </c>
      <c r="C428" s="327"/>
      <c r="D428" s="327"/>
      <c r="E428" s="327"/>
      <c r="F428" s="327"/>
      <c r="G428" s="327"/>
      <c r="H428" s="328"/>
      <c r="I428" s="18" t="s">
        <v>241</v>
      </c>
      <c r="J428" s="77"/>
      <c r="K428" s="6"/>
      <c r="L428" s="6"/>
      <c r="M428" s="38"/>
      <c r="N428" s="19"/>
    </row>
    <row r="429" spans="1:14" s="3" customFormat="1" ht="12">
      <c r="A429" s="17" t="s">
        <v>525</v>
      </c>
      <c r="B429" s="310" t="s">
        <v>526</v>
      </c>
      <c r="C429" s="311"/>
      <c r="D429" s="311"/>
      <c r="E429" s="311"/>
      <c r="F429" s="311"/>
      <c r="G429" s="311"/>
      <c r="H429" s="312"/>
      <c r="I429" s="18" t="s">
        <v>19</v>
      </c>
      <c r="J429" s="77"/>
      <c r="K429" s="6"/>
      <c r="L429" s="6"/>
      <c r="M429" s="38"/>
      <c r="N429" s="19"/>
    </row>
    <row r="430" spans="1:14" s="3" customFormat="1" ht="12">
      <c r="A430" s="17" t="s">
        <v>527</v>
      </c>
      <c r="B430" s="310" t="s">
        <v>528</v>
      </c>
      <c r="C430" s="311"/>
      <c r="D430" s="311"/>
      <c r="E430" s="311"/>
      <c r="F430" s="311"/>
      <c r="G430" s="311"/>
      <c r="H430" s="312"/>
      <c r="I430" s="18" t="s">
        <v>19</v>
      </c>
      <c r="J430" s="77"/>
      <c r="K430" s="6"/>
      <c r="L430" s="6"/>
      <c r="M430" s="38"/>
      <c r="N430" s="19"/>
    </row>
    <row r="431" spans="1:14" s="3" customFormat="1" ht="12.75" thickBot="1">
      <c r="A431" s="22" t="s">
        <v>529</v>
      </c>
      <c r="B431" s="341" t="s">
        <v>530</v>
      </c>
      <c r="C431" s="342"/>
      <c r="D431" s="342"/>
      <c r="E431" s="342"/>
      <c r="F431" s="342"/>
      <c r="G431" s="342"/>
      <c r="H431" s="343"/>
      <c r="I431" s="23" t="s">
        <v>19</v>
      </c>
      <c r="J431" s="80"/>
      <c r="K431" s="24"/>
      <c r="L431" s="24"/>
      <c r="M431" s="39"/>
      <c r="N431" s="25"/>
    </row>
    <row r="432" spans="1:14" s="3" customFormat="1" ht="12">
      <c r="A432" s="17" t="s">
        <v>541</v>
      </c>
      <c r="B432" s="316" t="s">
        <v>542</v>
      </c>
      <c r="C432" s="317"/>
      <c r="D432" s="317"/>
      <c r="E432" s="317"/>
      <c r="F432" s="317"/>
      <c r="G432" s="317"/>
      <c r="H432" s="318"/>
      <c r="I432" s="18" t="s">
        <v>19</v>
      </c>
      <c r="J432" s="77"/>
      <c r="K432" s="6"/>
      <c r="L432" s="6"/>
      <c r="M432" s="38"/>
      <c r="N432" s="19"/>
    </row>
    <row r="433" spans="1:14" s="3" customFormat="1" ht="12">
      <c r="A433" s="17" t="s">
        <v>543</v>
      </c>
      <c r="B433" s="313" t="s">
        <v>544</v>
      </c>
      <c r="C433" s="314"/>
      <c r="D433" s="314"/>
      <c r="E433" s="314"/>
      <c r="F433" s="314"/>
      <c r="G433" s="314"/>
      <c r="H433" s="315"/>
      <c r="I433" s="18" t="s">
        <v>19</v>
      </c>
      <c r="J433" s="77"/>
      <c r="K433" s="6"/>
      <c r="L433" s="6"/>
      <c r="M433" s="38"/>
      <c r="N433" s="19"/>
    </row>
    <row r="434" spans="1:14" s="3" customFormat="1" ht="12">
      <c r="A434" s="17" t="s">
        <v>545</v>
      </c>
      <c r="B434" s="313" t="s">
        <v>546</v>
      </c>
      <c r="C434" s="314"/>
      <c r="D434" s="314"/>
      <c r="E434" s="314"/>
      <c r="F434" s="314"/>
      <c r="G434" s="314"/>
      <c r="H434" s="315"/>
      <c r="I434" s="18" t="s">
        <v>19</v>
      </c>
      <c r="J434" s="77"/>
      <c r="K434" s="6"/>
      <c r="L434" s="6"/>
      <c r="M434" s="38"/>
      <c r="N434" s="19"/>
    </row>
    <row r="435" spans="1:14" s="3" customFormat="1" ht="12">
      <c r="A435" s="17" t="s">
        <v>547</v>
      </c>
      <c r="B435" s="313" t="s">
        <v>215</v>
      </c>
      <c r="C435" s="314"/>
      <c r="D435" s="314"/>
      <c r="E435" s="314"/>
      <c r="F435" s="314"/>
      <c r="G435" s="314"/>
      <c r="H435" s="315"/>
      <c r="I435" s="18" t="s">
        <v>19</v>
      </c>
      <c r="J435" s="77"/>
      <c r="K435" s="6"/>
      <c r="L435" s="6"/>
      <c r="M435" s="38"/>
      <c r="N435" s="19"/>
    </row>
    <row r="436" spans="1:14" s="3" customFormat="1" ht="12.75" thickBot="1">
      <c r="A436" s="22" t="s">
        <v>548</v>
      </c>
      <c r="B436" s="338" t="s">
        <v>549</v>
      </c>
      <c r="C436" s="339"/>
      <c r="D436" s="339"/>
      <c r="E436" s="339"/>
      <c r="F436" s="339"/>
      <c r="G436" s="339"/>
      <c r="H436" s="340"/>
      <c r="I436" s="23" t="s">
        <v>19</v>
      </c>
      <c r="J436" s="80"/>
      <c r="K436" s="24"/>
      <c r="L436" s="24"/>
      <c r="M436" s="39"/>
      <c r="N436" s="25"/>
    </row>
    <row r="437" spans="1:14" s="3" customFormat="1" ht="12">
      <c r="A437" s="14" t="s">
        <v>550</v>
      </c>
      <c r="B437" s="329" t="s">
        <v>110</v>
      </c>
      <c r="C437" s="330"/>
      <c r="D437" s="330"/>
      <c r="E437" s="330"/>
      <c r="F437" s="330"/>
      <c r="G437" s="330"/>
      <c r="H437" s="331"/>
      <c r="I437" s="15" t="s">
        <v>241</v>
      </c>
      <c r="J437" s="76"/>
      <c r="K437" s="20"/>
      <c r="L437" s="20"/>
      <c r="M437" s="40"/>
      <c r="N437" s="21"/>
    </row>
    <row r="438" spans="1:14" s="3" customFormat="1" ht="24" customHeight="1">
      <c r="A438" s="17" t="s">
        <v>551</v>
      </c>
      <c r="B438" s="326" t="s">
        <v>552</v>
      </c>
      <c r="C438" s="327"/>
      <c r="D438" s="327"/>
      <c r="E438" s="327"/>
      <c r="F438" s="327"/>
      <c r="G438" s="327"/>
      <c r="H438" s="328"/>
      <c r="I438" s="18" t="s">
        <v>19</v>
      </c>
      <c r="J438" s="77"/>
      <c r="K438" s="6"/>
      <c r="L438" s="6"/>
      <c r="M438" s="38"/>
      <c r="N438" s="19"/>
    </row>
    <row r="439" spans="1:14" s="3" customFormat="1" ht="12">
      <c r="A439" s="17" t="s">
        <v>553</v>
      </c>
      <c r="B439" s="313" t="s">
        <v>554</v>
      </c>
      <c r="C439" s="314"/>
      <c r="D439" s="314"/>
      <c r="E439" s="314"/>
      <c r="F439" s="314"/>
      <c r="G439" s="314"/>
      <c r="H439" s="315"/>
      <c r="I439" s="18" t="s">
        <v>19</v>
      </c>
      <c r="J439" s="77"/>
      <c r="K439" s="6"/>
      <c r="L439" s="6"/>
      <c r="M439" s="38"/>
      <c r="N439" s="19"/>
    </row>
    <row r="440" spans="1:14" s="3" customFormat="1" ht="12">
      <c r="A440" s="17" t="s">
        <v>555</v>
      </c>
      <c r="B440" s="310" t="s">
        <v>556</v>
      </c>
      <c r="C440" s="311"/>
      <c r="D440" s="311"/>
      <c r="E440" s="311"/>
      <c r="F440" s="311"/>
      <c r="G440" s="311"/>
      <c r="H440" s="312"/>
      <c r="I440" s="18" t="s">
        <v>19</v>
      </c>
      <c r="J440" s="77"/>
      <c r="K440" s="6"/>
      <c r="L440" s="6"/>
      <c r="M440" s="38"/>
      <c r="N440" s="19"/>
    </row>
    <row r="441" spans="1:14" s="3" customFormat="1" ht="12">
      <c r="A441" s="17" t="s">
        <v>557</v>
      </c>
      <c r="B441" s="313" t="s">
        <v>558</v>
      </c>
      <c r="C441" s="314"/>
      <c r="D441" s="314"/>
      <c r="E441" s="314"/>
      <c r="F441" s="314"/>
      <c r="G441" s="314"/>
      <c r="H441" s="315"/>
      <c r="I441" s="18" t="s">
        <v>19</v>
      </c>
      <c r="J441" s="77"/>
      <c r="K441" s="6"/>
      <c r="L441" s="6"/>
      <c r="M441" s="38"/>
      <c r="N441" s="19"/>
    </row>
    <row r="442" spans="1:14" s="3" customFormat="1" ht="12">
      <c r="A442" s="17" t="s">
        <v>559</v>
      </c>
      <c r="B442" s="310" t="s">
        <v>560</v>
      </c>
      <c r="C442" s="311"/>
      <c r="D442" s="311"/>
      <c r="E442" s="311"/>
      <c r="F442" s="311"/>
      <c r="G442" s="311"/>
      <c r="H442" s="312"/>
      <c r="I442" s="18" t="s">
        <v>19</v>
      </c>
      <c r="J442" s="77"/>
      <c r="K442" s="6"/>
      <c r="L442" s="6"/>
      <c r="M442" s="38"/>
      <c r="N442" s="19"/>
    </row>
    <row r="443" spans="1:14" s="3" customFormat="1" ht="24" customHeight="1" thickBot="1">
      <c r="A443" s="26" t="s">
        <v>561</v>
      </c>
      <c r="B443" s="335" t="s">
        <v>562</v>
      </c>
      <c r="C443" s="336"/>
      <c r="D443" s="336"/>
      <c r="E443" s="336"/>
      <c r="F443" s="336"/>
      <c r="G443" s="336"/>
      <c r="H443" s="337"/>
      <c r="I443" s="27" t="s">
        <v>241</v>
      </c>
      <c r="J443" s="78"/>
      <c r="K443" s="28"/>
      <c r="L443" s="28"/>
      <c r="M443" s="41"/>
      <c r="N443" s="29"/>
    </row>
    <row r="444" spans="1:14" ht="16.5" thickBot="1">
      <c r="A444" s="332" t="s">
        <v>563</v>
      </c>
      <c r="B444" s="333"/>
      <c r="C444" s="333"/>
      <c r="D444" s="333"/>
      <c r="E444" s="333"/>
      <c r="F444" s="333"/>
      <c r="G444" s="333"/>
      <c r="H444" s="333"/>
      <c r="I444" s="333"/>
      <c r="J444" s="333"/>
      <c r="K444" s="333"/>
      <c r="L444" s="333"/>
      <c r="M444" s="333"/>
      <c r="N444" s="334"/>
    </row>
    <row r="445" spans="1:14" s="3" customFormat="1" ht="12">
      <c r="A445" s="14" t="s">
        <v>564</v>
      </c>
      <c r="B445" s="329" t="s">
        <v>565</v>
      </c>
      <c r="C445" s="330"/>
      <c r="D445" s="330"/>
      <c r="E445" s="330"/>
      <c r="F445" s="330"/>
      <c r="G445" s="330"/>
      <c r="H445" s="331"/>
      <c r="I445" s="15" t="s">
        <v>19</v>
      </c>
      <c r="J445" s="76"/>
      <c r="K445" s="20"/>
      <c r="L445" s="20"/>
      <c r="M445" s="40"/>
      <c r="N445" s="21"/>
    </row>
    <row r="446" spans="1:14" s="3" customFormat="1" ht="12">
      <c r="A446" s="17" t="s">
        <v>566</v>
      </c>
      <c r="B446" s="313" t="s">
        <v>21</v>
      </c>
      <c r="C446" s="314"/>
      <c r="D446" s="314"/>
      <c r="E446" s="314"/>
      <c r="F446" s="314"/>
      <c r="G446" s="314"/>
      <c r="H446" s="315"/>
      <c r="I446" s="18" t="s">
        <v>19</v>
      </c>
      <c r="J446" s="77"/>
      <c r="K446" s="6"/>
      <c r="L446" s="6"/>
      <c r="M446" s="38"/>
      <c r="N446" s="19"/>
    </row>
    <row r="447" spans="1:14" s="3" customFormat="1" ht="24" customHeight="1">
      <c r="A447" s="17" t="s">
        <v>567</v>
      </c>
      <c r="B447" s="323" t="s">
        <v>23</v>
      </c>
      <c r="C447" s="324"/>
      <c r="D447" s="324"/>
      <c r="E447" s="324"/>
      <c r="F447" s="324"/>
      <c r="G447" s="324"/>
      <c r="H447" s="325"/>
      <c r="I447" s="18" t="s">
        <v>19</v>
      </c>
      <c r="J447" s="77"/>
      <c r="K447" s="6"/>
      <c r="L447" s="6"/>
      <c r="M447" s="38"/>
      <c r="N447" s="19"/>
    </row>
    <row r="448" spans="1:14" s="3" customFormat="1" ht="24" customHeight="1">
      <c r="A448" s="17" t="s">
        <v>568</v>
      </c>
      <c r="B448" s="323" t="s">
        <v>25</v>
      </c>
      <c r="C448" s="324"/>
      <c r="D448" s="324"/>
      <c r="E448" s="324"/>
      <c r="F448" s="324"/>
      <c r="G448" s="324"/>
      <c r="H448" s="325"/>
      <c r="I448" s="18" t="s">
        <v>19</v>
      </c>
      <c r="J448" s="77"/>
      <c r="K448" s="6"/>
      <c r="L448" s="6"/>
      <c r="M448" s="38"/>
      <c r="N448" s="19"/>
    </row>
    <row r="449" spans="1:14" s="3" customFormat="1" ht="24" customHeight="1">
      <c r="A449" s="17" t="s">
        <v>569</v>
      </c>
      <c r="B449" s="323" t="s">
        <v>27</v>
      </c>
      <c r="C449" s="324"/>
      <c r="D449" s="324"/>
      <c r="E449" s="324"/>
      <c r="F449" s="324"/>
      <c r="G449" s="324"/>
      <c r="H449" s="325"/>
      <c r="I449" s="18" t="s">
        <v>19</v>
      </c>
      <c r="J449" s="77"/>
      <c r="K449" s="6"/>
      <c r="L449" s="6"/>
      <c r="M449" s="38"/>
      <c r="N449" s="19"/>
    </row>
    <row r="450" spans="1:14" s="3" customFormat="1" ht="12">
      <c r="A450" s="17" t="s">
        <v>570</v>
      </c>
      <c r="B450" s="313" t="s">
        <v>29</v>
      </c>
      <c r="C450" s="314"/>
      <c r="D450" s="314"/>
      <c r="E450" s="314"/>
      <c r="F450" s="314"/>
      <c r="G450" s="314"/>
      <c r="H450" s="315"/>
      <c r="I450" s="18" t="s">
        <v>19</v>
      </c>
      <c r="J450" s="77"/>
      <c r="K450" s="6"/>
      <c r="L450" s="6"/>
      <c r="M450" s="38"/>
      <c r="N450" s="19"/>
    </row>
    <row r="451" spans="1:14" s="3" customFormat="1" ht="12">
      <c r="A451" s="17" t="s">
        <v>571</v>
      </c>
      <c r="B451" s="313" t="s">
        <v>31</v>
      </c>
      <c r="C451" s="314"/>
      <c r="D451" s="314"/>
      <c r="E451" s="314"/>
      <c r="F451" s="314"/>
      <c r="G451" s="314"/>
      <c r="H451" s="315"/>
      <c r="I451" s="18" t="s">
        <v>19</v>
      </c>
      <c r="J451" s="77"/>
      <c r="K451" s="6"/>
      <c r="L451" s="6"/>
      <c r="M451" s="38"/>
      <c r="N451" s="19"/>
    </row>
    <row r="452" spans="1:14" s="3" customFormat="1" ht="12">
      <c r="A452" s="17" t="s">
        <v>572</v>
      </c>
      <c r="B452" s="313" t="s">
        <v>33</v>
      </c>
      <c r="C452" s="314"/>
      <c r="D452" s="314"/>
      <c r="E452" s="314"/>
      <c r="F452" s="314"/>
      <c r="G452" s="314"/>
      <c r="H452" s="315"/>
      <c r="I452" s="18" t="s">
        <v>19</v>
      </c>
      <c r="J452" s="77"/>
      <c r="K452" s="6"/>
      <c r="L452" s="6"/>
      <c r="M452" s="38"/>
      <c r="N452" s="19"/>
    </row>
    <row r="453" spans="1:14" s="3" customFormat="1" ht="12">
      <c r="A453" s="17" t="s">
        <v>573</v>
      </c>
      <c r="B453" s="313" t="s">
        <v>35</v>
      </c>
      <c r="C453" s="314"/>
      <c r="D453" s="314"/>
      <c r="E453" s="314"/>
      <c r="F453" s="314"/>
      <c r="G453" s="314"/>
      <c r="H453" s="315"/>
      <c r="I453" s="18" t="s">
        <v>19</v>
      </c>
      <c r="J453" s="77"/>
      <c r="K453" s="6"/>
      <c r="L453" s="6"/>
      <c r="M453" s="38"/>
      <c r="N453" s="19"/>
    </row>
    <row r="454" spans="1:14" s="3" customFormat="1" ht="12">
      <c r="A454" s="17" t="s">
        <v>574</v>
      </c>
      <c r="B454" s="313" t="s">
        <v>37</v>
      </c>
      <c r="C454" s="314"/>
      <c r="D454" s="314"/>
      <c r="E454" s="314"/>
      <c r="F454" s="314"/>
      <c r="G454" s="314"/>
      <c r="H454" s="315"/>
      <c r="I454" s="18" t="s">
        <v>19</v>
      </c>
      <c r="J454" s="77"/>
      <c r="K454" s="6"/>
      <c r="L454" s="6"/>
      <c r="M454" s="38"/>
      <c r="N454" s="19"/>
    </row>
    <row r="455" spans="1:14" s="3" customFormat="1" ht="12">
      <c r="A455" s="17" t="s">
        <v>575</v>
      </c>
      <c r="B455" s="313" t="s">
        <v>39</v>
      </c>
      <c r="C455" s="314"/>
      <c r="D455" s="314"/>
      <c r="E455" s="314"/>
      <c r="F455" s="314"/>
      <c r="G455" s="314"/>
      <c r="H455" s="315"/>
      <c r="I455" s="18" t="s">
        <v>19</v>
      </c>
      <c r="J455" s="77"/>
      <c r="K455" s="6"/>
      <c r="L455" s="6"/>
      <c r="M455" s="38"/>
      <c r="N455" s="19"/>
    </row>
    <row r="456" spans="1:14" s="3" customFormat="1" ht="24" customHeight="1">
      <c r="A456" s="17" t="s">
        <v>576</v>
      </c>
      <c r="B456" s="326" t="s">
        <v>41</v>
      </c>
      <c r="C456" s="327"/>
      <c r="D456" s="327"/>
      <c r="E456" s="327"/>
      <c r="F456" s="327"/>
      <c r="G456" s="327"/>
      <c r="H456" s="328"/>
      <c r="I456" s="18" t="s">
        <v>19</v>
      </c>
      <c r="J456" s="77"/>
      <c r="K456" s="6"/>
      <c r="L456" s="6"/>
      <c r="M456" s="38"/>
      <c r="N456" s="19"/>
    </row>
    <row r="457" spans="1:14" s="3" customFormat="1" ht="12">
      <c r="A457" s="17" t="s">
        <v>577</v>
      </c>
      <c r="B457" s="310" t="s">
        <v>43</v>
      </c>
      <c r="C457" s="311"/>
      <c r="D457" s="311"/>
      <c r="E457" s="311"/>
      <c r="F457" s="311"/>
      <c r="G457" s="311"/>
      <c r="H457" s="312"/>
      <c r="I457" s="18" t="s">
        <v>19</v>
      </c>
      <c r="J457" s="77"/>
      <c r="K457" s="6"/>
      <c r="L457" s="6"/>
      <c r="M457" s="38"/>
      <c r="N457" s="19"/>
    </row>
    <row r="458" spans="1:14" s="3" customFormat="1" ht="12">
      <c r="A458" s="17" t="s">
        <v>578</v>
      </c>
      <c r="B458" s="310" t="s">
        <v>45</v>
      </c>
      <c r="C458" s="311"/>
      <c r="D458" s="311"/>
      <c r="E458" s="311"/>
      <c r="F458" s="311"/>
      <c r="G458" s="311"/>
      <c r="H458" s="312"/>
      <c r="I458" s="18" t="s">
        <v>19</v>
      </c>
      <c r="J458" s="77"/>
      <c r="K458" s="6"/>
      <c r="L458" s="6"/>
      <c r="M458" s="38"/>
      <c r="N458" s="19"/>
    </row>
    <row r="459" spans="1:14" s="3" customFormat="1" ht="24" customHeight="1">
      <c r="A459" s="17" t="s">
        <v>579</v>
      </c>
      <c r="B459" s="326" t="s">
        <v>580</v>
      </c>
      <c r="C459" s="327"/>
      <c r="D459" s="327"/>
      <c r="E459" s="327"/>
      <c r="F459" s="327"/>
      <c r="G459" s="327"/>
      <c r="H459" s="328"/>
      <c r="I459" s="18" t="s">
        <v>19</v>
      </c>
      <c r="J459" s="77"/>
      <c r="K459" s="6"/>
      <c r="L459" s="6"/>
      <c r="M459" s="38"/>
      <c r="N459" s="19"/>
    </row>
    <row r="460" spans="1:14" s="3" customFormat="1" ht="12">
      <c r="A460" s="17" t="s">
        <v>581</v>
      </c>
      <c r="B460" s="310" t="s">
        <v>582</v>
      </c>
      <c r="C460" s="311"/>
      <c r="D460" s="311"/>
      <c r="E460" s="311"/>
      <c r="F460" s="311"/>
      <c r="G460" s="311"/>
      <c r="H460" s="312"/>
      <c r="I460" s="18" t="s">
        <v>19</v>
      </c>
      <c r="J460" s="77"/>
      <c r="K460" s="6"/>
      <c r="L460" s="6"/>
      <c r="M460" s="38"/>
      <c r="N460" s="19"/>
    </row>
    <row r="461" spans="1:14" s="3" customFormat="1" ht="12">
      <c r="A461" s="17" t="s">
        <v>583</v>
      </c>
      <c r="B461" s="310" t="s">
        <v>584</v>
      </c>
      <c r="C461" s="311"/>
      <c r="D461" s="311"/>
      <c r="E461" s="311"/>
      <c r="F461" s="311"/>
      <c r="G461" s="311"/>
      <c r="H461" s="312"/>
      <c r="I461" s="18" t="s">
        <v>19</v>
      </c>
      <c r="J461" s="77"/>
      <c r="K461" s="6"/>
      <c r="L461" s="6"/>
      <c r="M461" s="38"/>
      <c r="N461" s="19"/>
    </row>
    <row r="462" spans="1:14" s="3" customFormat="1" ht="12">
      <c r="A462" s="17" t="s">
        <v>585</v>
      </c>
      <c r="B462" s="313" t="s">
        <v>47</v>
      </c>
      <c r="C462" s="314"/>
      <c r="D462" s="314"/>
      <c r="E462" s="314"/>
      <c r="F462" s="314"/>
      <c r="G462" s="314"/>
      <c r="H462" s="315"/>
      <c r="I462" s="18" t="s">
        <v>19</v>
      </c>
      <c r="J462" s="77"/>
      <c r="K462" s="6"/>
      <c r="L462" s="6"/>
      <c r="M462" s="38"/>
      <c r="N462" s="19"/>
    </row>
    <row r="463" spans="1:14" s="3" customFormat="1" ht="12">
      <c r="A463" s="17" t="s">
        <v>586</v>
      </c>
      <c r="B463" s="316" t="s">
        <v>587</v>
      </c>
      <c r="C463" s="317"/>
      <c r="D463" s="317"/>
      <c r="E463" s="317"/>
      <c r="F463" s="317"/>
      <c r="G463" s="317"/>
      <c r="H463" s="318"/>
      <c r="I463" s="18" t="s">
        <v>19</v>
      </c>
      <c r="J463" s="77"/>
      <c r="K463" s="6"/>
      <c r="L463" s="6"/>
      <c r="M463" s="38"/>
      <c r="N463" s="19"/>
    </row>
    <row r="464" spans="1:14" s="3" customFormat="1" ht="12">
      <c r="A464" s="17" t="s">
        <v>588</v>
      </c>
      <c r="B464" s="313" t="s">
        <v>589</v>
      </c>
      <c r="C464" s="314"/>
      <c r="D464" s="314"/>
      <c r="E464" s="314"/>
      <c r="F464" s="314"/>
      <c r="G464" s="314"/>
      <c r="H464" s="315"/>
      <c r="I464" s="18" t="s">
        <v>19</v>
      </c>
      <c r="J464" s="77"/>
      <c r="K464" s="6"/>
      <c r="L464" s="6"/>
      <c r="M464" s="38"/>
      <c r="N464" s="19"/>
    </row>
    <row r="465" spans="1:14" s="3" customFormat="1" ht="12">
      <c r="A465" s="17" t="s">
        <v>590</v>
      </c>
      <c r="B465" s="313" t="s">
        <v>591</v>
      </c>
      <c r="C465" s="314"/>
      <c r="D465" s="314"/>
      <c r="E465" s="314"/>
      <c r="F465" s="314"/>
      <c r="G465" s="314"/>
      <c r="H465" s="315"/>
      <c r="I465" s="18" t="s">
        <v>19</v>
      </c>
      <c r="J465" s="77"/>
      <c r="K465" s="6"/>
      <c r="L465" s="6"/>
      <c r="M465" s="38"/>
      <c r="N465" s="19"/>
    </row>
    <row r="466" spans="1:14" s="3" customFormat="1" ht="12">
      <c r="A466" s="17" t="s">
        <v>592</v>
      </c>
      <c r="B466" s="310" t="s">
        <v>289</v>
      </c>
      <c r="C466" s="311"/>
      <c r="D466" s="311"/>
      <c r="E466" s="311"/>
      <c r="F466" s="311"/>
      <c r="G466" s="311"/>
      <c r="H466" s="312"/>
      <c r="I466" s="18" t="s">
        <v>19</v>
      </c>
      <c r="J466" s="77"/>
      <c r="K466" s="6"/>
      <c r="L466" s="6"/>
      <c r="M466" s="38"/>
      <c r="N466" s="19"/>
    </row>
    <row r="467" spans="1:14" s="3" customFormat="1" ht="12">
      <c r="A467" s="17" t="s">
        <v>593</v>
      </c>
      <c r="B467" s="310" t="s">
        <v>594</v>
      </c>
      <c r="C467" s="311"/>
      <c r="D467" s="311"/>
      <c r="E467" s="311"/>
      <c r="F467" s="311"/>
      <c r="G467" s="311"/>
      <c r="H467" s="312"/>
      <c r="I467" s="18" t="s">
        <v>19</v>
      </c>
      <c r="J467" s="77"/>
      <c r="K467" s="6"/>
      <c r="L467" s="6"/>
      <c r="M467" s="38"/>
      <c r="N467" s="19"/>
    </row>
    <row r="468" spans="1:14" s="3" customFormat="1" ht="12">
      <c r="A468" s="17" t="s">
        <v>595</v>
      </c>
      <c r="B468" s="310" t="s">
        <v>596</v>
      </c>
      <c r="C468" s="311"/>
      <c r="D468" s="311"/>
      <c r="E468" s="311"/>
      <c r="F468" s="311"/>
      <c r="G468" s="311"/>
      <c r="H468" s="312"/>
      <c r="I468" s="18" t="s">
        <v>19</v>
      </c>
      <c r="J468" s="77"/>
      <c r="K468" s="6"/>
      <c r="L468" s="6"/>
      <c r="M468" s="38"/>
      <c r="N468" s="19"/>
    </row>
    <row r="469" spans="1:14" s="3" customFormat="1" ht="24" customHeight="1">
      <c r="A469" s="17" t="s">
        <v>597</v>
      </c>
      <c r="B469" s="326" t="s">
        <v>598</v>
      </c>
      <c r="C469" s="327"/>
      <c r="D469" s="327"/>
      <c r="E469" s="327"/>
      <c r="F469" s="327"/>
      <c r="G469" s="327"/>
      <c r="H469" s="328"/>
      <c r="I469" s="18" t="s">
        <v>19</v>
      </c>
      <c r="J469" s="77"/>
      <c r="K469" s="6"/>
      <c r="L469" s="6"/>
      <c r="M469" s="38"/>
      <c r="N469" s="19"/>
    </row>
    <row r="470" spans="1:14" s="3" customFormat="1" ht="24" customHeight="1">
      <c r="A470" s="17" t="s">
        <v>599</v>
      </c>
      <c r="B470" s="326" t="s">
        <v>600</v>
      </c>
      <c r="C470" s="327"/>
      <c r="D470" s="327"/>
      <c r="E470" s="327"/>
      <c r="F470" s="327"/>
      <c r="G470" s="327"/>
      <c r="H470" s="328"/>
      <c r="I470" s="18" t="s">
        <v>19</v>
      </c>
      <c r="J470" s="77"/>
      <c r="K470" s="6"/>
      <c r="L470" s="6"/>
      <c r="M470" s="38"/>
      <c r="N470" s="19"/>
    </row>
    <row r="471" spans="1:14" s="3" customFormat="1" ht="12">
      <c r="A471" s="17" t="s">
        <v>601</v>
      </c>
      <c r="B471" s="313" t="s">
        <v>602</v>
      </c>
      <c r="C471" s="314"/>
      <c r="D471" s="314"/>
      <c r="E471" s="314"/>
      <c r="F471" s="314"/>
      <c r="G471" s="314"/>
      <c r="H471" s="315"/>
      <c r="I471" s="18" t="s">
        <v>19</v>
      </c>
      <c r="J471" s="77"/>
      <c r="K471" s="6"/>
      <c r="L471" s="6"/>
      <c r="M471" s="38"/>
      <c r="N471" s="19"/>
    </row>
    <row r="472" spans="1:14" s="3" customFormat="1" ht="12">
      <c r="A472" s="17" t="s">
        <v>603</v>
      </c>
      <c r="B472" s="313" t="s">
        <v>604</v>
      </c>
      <c r="C472" s="314"/>
      <c r="D472" s="314"/>
      <c r="E472" s="314"/>
      <c r="F472" s="314"/>
      <c r="G472" s="314"/>
      <c r="H472" s="315"/>
      <c r="I472" s="18" t="s">
        <v>19</v>
      </c>
      <c r="J472" s="77"/>
      <c r="K472" s="6"/>
      <c r="L472" s="6"/>
      <c r="M472" s="38"/>
      <c r="N472" s="19"/>
    </row>
    <row r="473" spans="1:14" s="3" customFormat="1" ht="12">
      <c r="A473" s="17" t="s">
        <v>605</v>
      </c>
      <c r="B473" s="313" t="s">
        <v>606</v>
      </c>
      <c r="C473" s="314"/>
      <c r="D473" s="314"/>
      <c r="E473" s="314"/>
      <c r="F473" s="314"/>
      <c r="G473" s="314"/>
      <c r="H473" s="315"/>
      <c r="I473" s="18" t="s">
        <v>19</v>
      </c>
      <c r="J473" s="77"/>
      <c r="K473" s="6"/>
      <c r="L473" s="6"/>
      <c r="M473" s="38"/>
      <c r="N473" s="19"/>
    </row>
    <row r="474" spans="1:14" s="3" customFormat="1" ht="12">
      <c r="A474" s="17" t="s">
        <v>607</v>
      </c>
      <c r="B474" s="313" t="s">
        <v>608</v>
      </c>
      <c r="C474" s="314"/>
      <c r="D474" s="314"/>
      <c r="E474" s="314"/>
      <c r="F474" s="314"/>
      <c r="G474" s="314"/>
      <c r="H474" s="315"/>
      <c r="I474" s="18" t="s">
        <v>19</v>
      </c>
      <c r="J474" s="77"/>
      <c r="K474" s="6"/>
      <c r="L474" s="6"/>
      <c r="M474" s="38"/>
      <c r="N474" s="19"/>
    </row>
    <row r="475" spans="1:14" s="3" customFormat="1" ht="12">
      <c r="A475" s="17" t="s">
        <v>609</v>
      </c>
      <c r="B475" s="310" t="s">
        <v>610</v>
      </c>
      <c r="C475" s="311"/>
      <c r="D475" s="311"/>
      <c r="E475" s="311"/>
      <c r="F475" s="311"/>
      <c r="G475" s="311"/>
      <c r="H475" s="312"/>
      <c r="I475" s="18" t="s">
        <v>19</v>
      </c>
      <c r="J475" s="77"/>
      <c r="K475" s="6"/>
      <c r="L475" s="6"/>
      <c r="M475" s="38"/>
      <c r="N475" s="19"/>
    </row>
    <row r="476" spans="1:14" s="3" customFormat="1" ht="12">
      <c r="A476" s="17" t="s">
        <v>611</v>
      </c>
      <c r="B476" s="313" t="s">
        <v>612</v>
      </c>
      <c r="C476" s="314"/>
      <c r="D476" s="314"/>
      <c r="E476" s="314"/>
      <c r="F476" s="314"/>
      <c r="G476" s="314"/>
      <c r="H476" s="315"/>
      <c r="I476" s="18" t="s">
        <v>19</v>
      </c>
      <c r="J476" s="77"/>
      <c r="K476" s="6"/>
      <c r="L476" s="6"/>
      <c r="M476" s="38"/>
      <c r="N476" s="19"/>
    </row>
    <row r="477" spans="1:14" s="3" customFormat="1" ht="12">
      <c r="A477" s="17" t="s">
        <v>613</v>
      </c>
      <c r="B477" s="313" t="s">
        <v>614</v>
      </c>
      <c r="C477" s="314"/>
      <c r="D477" s="314"/>
      <c r="E477" s="314"/>
      <c r="F477" s="314"/>
      <c r="G477" s="314"/>
      <c r="H477" s="315"/>
      <c r="I477" s="18" t="s">
        <v>19</v>
      </c>
      <c r="J477" s="77"/>
      <c r="K477" s="6"/>
      <c r="L477" s="6"/>
      <c r="M477" s="38"/>
      <c r="N477" s="19"/>
    </row>
    <row r="478" spans="1:14" s="3" customFormat="1" ht="12">
      <c r="A478" s="17" t="s">
        <v>615</v>
      </c>
      <c r="B478" s="313" t="s">
        <v>616</v>
      </c>
      <c r="C478" s="314"/>
      <c r="D478" s="314"/>
      <c r="E478" s="314"/>
      <c r="F478" s="314"/>
      <c r="G478" s="314"/>
      <c r="H478" s="315"/>
      <c r="I478" s="18" t="s">
        <v>19</v>
      </c>
      <c r="J478" s="77"/>
      <c r="K478" s="6"/>
      <c r="L478" s="6"/>
      <c r="M478" s="38"/>
      <c r="N478" s="19"/>
    </row>
    <row r="479" spans="1:14" s="3" customFormat="1" ht="24" customHeight="1">
      <c r="A479" s="17" t="s">
        <v>617</v>
      </c>
      <c r="B479" s="326" t="s">
        <v>618</v>
      </c>
      <c r="C479" s="327"/>
      <c r="D479" s="327"/>
      <c r="E479" s="327"/>
      <c r="F479" s="327"/>
      <c r="G479" s="327"/>
      <c r="H479" s="328"/>
      <c r="I479" s="18" t="s">
        <v>19</v>
      </c>
      <c r="J479" s="77"/>
      <c r="K479" s="6"/>
      <c r="L479" s="6"/>
      <c r="M479" s="38"/>
      <c r="N479" s="19"/>
    </row>
    <row r="480" spans="1:14" s="3" customFormat="1" ht="12">
      <c r="A480" s="17" t="s">
        <v>619</v>
      </c>
      <c r="B480" s="313" t="s">
        <v>620</v>
      </c>
      <c r="C480" s="314"/>
      <c r="D480" s="314"/>
      <c r="E480" s="314"/>
      <c r="F480" s="314"/>
      <c r="G480" s="314"/>
      <c r="H480" s="315"/>
      <c r="I480" s="18" t="s">
        <v>19</v>
      </c>
      <c r="J480" s="77"/>
      <c r="K480" s="6"/>
      <c r="L480" s="6"/>
      <c r="M480" s="38"/>
      <c r="N480" s="19"/>
    </row>
    <row r="481" spans="1:14" s="3" customFormat="1" ht="12">
      <c r="A481" s="17" t="s">
        <v>621</v>
      </c>
      <c r="B481" s="316" t="s">
        <v>622</v>
      </c>
      <c r="C481" s="317"/>
      <c r="D481" s="317"/>
      <c r="E481" s="317"/>
      <c r="F481" s="317"/>
      <c r="G481" s="317"/>
      <c r="H481" s="318"/>
      <c r="I481" s="18" t="s">
        <v>19</v>
      </c>
      <c r="J481" s="77"/>
      <c r="K481" s="6"/>
      <c r="L481" s="6"/>
      <c r="M481" s="38"/>
      <c r="N481" s="19"/>
    </row>
    <row r="482" spans="1:14" s="3" customFormat="1" ht="12">
      <c r="A482" s="17" t="s">
        <v>623</v>
      </c>
      <c r="B482" s="313" t="s">
        <v>624</v>
      </c>
      <c r="C482" s="314"/>
      <c r="D482" s="314"/>
      <c r="E482" s="314"/>
      <c r="F482" s="314"/>
      <c r="G482" s="314"/>
      <c r="H482" s="315"/>
      <c r="I482" s="18" t="s">
        <v>19</v>
      </c>
      <c r="J482" s="77"/>
      <c r="K482" s="6"/>
      <c r="L482" s="6"/>
      <c r="M482" s="38"/>
      <c r="N482" s="19"/>
    </row>
    <row r="483" spans="1:14" s="3" customFormat="1" ht="12">
      <c r="A483" s="17" t="s">
        <v>625</v>
      </c>
      <c r="B483" s="313" t="s">
        <v>626</v>
      </c>
      <c r="C483" s="314"/>
      <c r="D483" s="314"/>
      <c r="E483" s="314"/>
      <c r="F483" s="314"/>
      <c r="G483" s="314"/>
      <c r="H483" s="315"/>
      <c r="I483" s="18" t="s">
        <v>19</v>
      </c>
      <c r="J483" s="77"/>
      <c r="K483" s="6"/>
      <c r="L483" s="6"/>
      <c r="M483" s="38"/>
      <c r="N483" s="19"/>
    </row>
    <row r="484" spans="1:14" s="3" customFormat="1" ht="24" customHeight="1">
      <c r="A484" s="17" t="s">
        <v>627</v>
      </c>
      <c r="B484" s="323" t="s">
        <v>628</v>
      </c>
      <c r="C484" s="324"/>
      <c r="D484" s="324"/>
      <c r="E484" s="324"/>
      <c r="F484" s="324"/>
      <c r="G484" s="324"/>
      <c r="H484" s="325"/>
      <c r="I484" s="18" t="s">
        <v>19</v>
      </c>
      <c r="J484" s="77"/>
      <c r="K484" s="6"/>
      <c r="L484" s="6"/>
      <c r="M484" s="38"/>
      <c r="N484" s="19"/>
    </row>
    <row r="485" spans="1:14" s="3" customFormat="1" ht="12">
      <c r="A485" s="17" t="s">
        <v>629</v>
      </c>
      <c r="B485" s="320" t="s">
        <v>513</v>
      </c>
      <c r="C485" s="321"/>
      <c r="D485" s="321"/>
      <c r="E485" s="321"/>
      <c r="F485" s="321"/>
      <c r="G485" s="321"/>
      <c r="H485" s="322"/>
      <c r="I485" s="18" t="s">
        <v>19</v>
      </c>
      <c r="J485" s="77"/>
      <c r="K485" s="6"/>
      <c r="L485" s="6"/>
      <c r="M485" s="38"/>
      <c r="N485" s="19"/>
    </row>
    <row r="486" spans="1:14" s="3" customFormat="1" ht="12">
      <c r="A486" s="17" t="s">
        <v>630</v>
      </c>
      <c r="B486" s="320" t="s">
        <v>516</v>
      </c>
      <c r="C486" s="321"/>
      <c r="D486" s="321"/>
      <c r="E486" s="321"/>
      <c r="F486" s="321"/>
      <c r="G486" s="321"/>
      <c r="H486" s="322"/>
      <c r="I486" s="18" t="s">
        <v>19</v>
      </c>
      <c r="J486" s="77"/>
      <c r="K486" s="6"/>
      <c r="L486" s="6"/>
      <c r="M486" s="38"/>
      <c r="N486" s="19"/>
    </row>
    <row r="487" spans="1:14" s="3" customFormat="1" ht="12">
      <c r="A487" s="17" t="s">
        <v>631</v>
      </c>
      <c r="B487" s="313" t="s">
        <v>632</v>
      </c>
      <c r="C487" s="314"/>
      <c r="D487" s="314"/>
      <c r="E487" s="314"/>
      <c r="F487" s="314"/>
      <c r="G487" s="314"/>
      <c r="H487" s="315"/>
      <c r="I487" s="18" t="s">
        <v>19</v>
      </c>
      <c r="J487" s="77"/>
      <c r="K487" s="6"/>
      <c r="L487" s="6"/>
      <c r="M487" s="38"/>
      <c r="N487" s="19"/>
    </row>
    <row r="488" spans="1:14" s="3" customFormat="1" ht="12">
      <c r="A488" s="17" t="s">
        <v>633</v>
      </c>
      <c r="B488" s="316" t="s">
        <v>634</v>
      </c>
      <c r="C488" s="317"/>
      <c r="D488" s="317"/>
      <c r="E488" s="317"/>
      <c r="F488" s="317"/>
      <c r="G488" s="317"/>
      <c r="H488" s="318"/>
      <c r="I488" s="18" t="s">
        <v>19</v>
      </c>
      <c r="J488" s="77"/>
      <c r="K488" s="6"/>
      <c r="L488" s="6"/>
      <c r="M488" s="38"/>
      <c r="N488" s="19"/>
    </row>
    <row r="489" spans="1:14" s="3" customFormat="1" ht="12">
      <c r="A489" s="17" t="s">
        <v>635</v>
      </c>
      <c r="B489" s="313" t="s">
        <v>636</v>
      </c>
      <c r="C489" s="314"/>
      <c r="D489" s="314"/>
      <c r="E489" s="314"/>
      <c r="F489" s="314"/>
      <c r="G489" s="314"/>
      <c r="H489" s="315"/>
      <c r="I489" s="18" t="s">
        <v>19</v>
      </c>
      <c r="J489" s="77"/>
      <c r="K489" s="6"/>
      <c r="L489" s="6"/>
      <c r="M489" s="38"/>
      <c r="N489" s="19"/>
    </row>
    <row r="490" spans="1:14" s="3" customFormat="1" ht="12">
      <c r="A490" s="17" t="s">
        <v>637</v>
      </c>
      <c r="B490" s="310" t="s">
        <v>638</v>
      </c>
      <c r="C490" s="311"/>
      <c r="D490" s="311"/>
      <c r="E490" s="311"/>
      <c r="F490" s="311"/>
      <c r="G490" s="311"/>
      <c r="H490" s="312"/>
      <c r="I490" s="18" t="s">
        <v>19</v>
      </c>
      <c r="J490" s="77"/>
      <c r="K490" s="6"/>
      <c r="L490" s="6"/>
      <c r="M490" s="38"/>
      <c r="N490" s="19"/>
    </row>
    <row r="491" spans="1:14" s="3" customFormat="1" ht="12">
      <c r="A491" s="17" t="s">
        <v>639</v>
      </c>
      <c r="B491" s="310" t="s">
        <v>640</v>
      </c>
      <c r="C491" s="311"/>
      <c r="D491" s="311"/>
      <c r="E491" s="311"/>
      <c r="F491" s="311"/>
      <c r="G491" s="311"/>
      <c r="H491" s="312"/>
      <c r="I491" s="18" t="s">
        <v>19</v>
      </c>
      <c r="J491" s="77"/>
      <c r="K491" s="6"/>
      <c r="L491" s="6"/>
      <c r="M491" s="38"/>
      <c r="N491" s="19"/>
    </row>
    <row r="492" spans="1:14" s="3" customFormat="1" ht="12">
      <c r="A492" s="17" t="s">
        <v>641</v>
      </c>
      <c r="B492" s="310" t="s">
        <v>642</v>
      </c>
      <c r="C492" s="311"/>
      <c r="D492" s="311"/>
      <c r="E492" s="311"/>
      <c r="F492" s="311"/>
      <c r="G492" s="311"/>
      <c r="H492" s="312"/>
      <c r="I492" s="18" t="s">
        <v>19</v>
      </c>
      <c r="J492" s="77"/>
      <c r="K492" s="6"/>
      <c r="L492" s="6"/>
      <c r="M492" s="38"/>
      <c r="N492" s="19"/>
    </row>
    <row r="493" spans="1:14" s="3" customFormat="1" ht="12">
      <c r="A493" s="17" t="s">
        <v>643</v>
      </c>
      <c r="B493" s="310" t="s">
        <v>644</v>
      </c>
      <c r="C493" s="311"/>
      <c r="D493" s="311"/>
      <c r="E493" s="311"/>
      <c r="F493" s="311"/>
      <c r="G493" s="311"/>
      <c r="H493" s="312"/>
      <c r="I493" s="18" t="s">
        <v>19</v>
      </c>
      <c r="J493" s="77"/>
      <c r="K493" s="6"/>
      <c r="L493" s="6"/>
      <c r="M493" s="38"/>
      <c r="N493" s="19"/>
    </row>
    <row r="494" spans="1:14" s="3" customFormat="1" ht="12">
      <c r="A494" s="17" t="s">
        <v>645</v>
      </c>
      <c r="B494" s="310" t="s">
        <v>646</v>
      </c>
      <c r="C494" s="311"/>
      <c r="D494" s="311"/>
      <c r="E494" s="311"/>
      <c r="F494" s="311"/>
      <c r="G494" s="311"/>
      <c r="H494" s="312"/>
      <c r="I494" s="18" t="s">
        <v>19</v>
      </c>
      <c r="J494" s="77"/>
      <c r="K494" s="6"/>
      <c r="L494" s="6"/>
      <c r="M494" s="38"/>
      <c r="N494" s="19"/>
    </row>
    <row r="495" spans="1:14" s="3" customFormat="1" ht="12">
      <c r="A495" s="17" t="s">
        <v>647</v>
      </c>
      <c r="B495" s="310" t="s">
        <v>648</v>
      </c>
      <c r="C495" s="311"/>
      <c r="D495" s="311"/>
      <c r="E495" s="311"/>
      <c r="F495" s="311"/>
      <c r="G495" s="311"/>
      <c r="H495" s="312"/>
      <c r="I495" s="18" t="s">
        <v>19</v>
      </c>
      <c r="J495" s="77"/>
      <c r="K495" s="6"/>
      <c r="L495" s="6"/>
      <c r="M495" s="38"/>
      <c r="N495" s="19"/>
    </row>
    <row r="496" spans="1:14" s="3" customFormat="1" ht="12">
      <c r="A496" s="17" t="s">
        <v>649</v>
      </c>
      <c r="B496" s="313" t="s">
        <v>650</v>
      </c>
      <c r="C496" s="314"/>
      <c r="D496" s="314"/>
      <c r="E496" s="314"/>
      <c r="F496" s="314"/>
      <c r="G496" s="314"/>
      <c r="H496" s="315"/>
      <c r="I496" s="18" t="s">
        <v>19</v>
      </c>
      <c r="J496" s="77"/>
      <c r="K496" s="6"/>
      <c r="L496" s="6"/>
      <c r="M496" s="38"/>
      <c r="N496" s="19"/>
    </row>
    <row r="497" spans="1:14" s="3" customFormat="1" ht="12">
      <c r="A497" s="17" t="s">
        <v>651</v>
      </c>
      <c r="B497" s="313" t="s">
        <v>652</v>
      </c>
      <c r="C497" s="314"/>
      <c r="D497" s="314"/>
      <c r="E497" s="314"/>
      <c r="F497" s="314"/>
      <c r="G497" s="314"/>
      <c r="H497" s="315"/>
      <c r="I497" s="18" t="s">
        <v>19</v>
      </c>
      <c r="J497" s="77"/>
      <c r="K497" s="6"/>
      <c r="L497" s="6"/>
      <c r="M497" s="38"/>
      <c r="N497" s="19"/>
    </row>
    <row r="498" spans="1:14" s="3" customFormat="1" ht="12">
      <c r="A498" s="17" t="s">
        <v>653</v>
      </c>
      <c r="B498" s="313" t="s">
        <v>110</v>
      </c>
      <c r="C498" s="314"/>
      <c r="D498" s="314"/>
      <c r="E498" s="314"/>
      <c r="F498" s="314"/>
      <c r="G498" s="314"/>
      <c r="H498" s="315"/>
      <c r="I498" s="18" t="s">
        <v>241</v>
      </c>
      <c r="J498" s="77"/>
      <c r="K498" s="6"/>
      <c r="L498" s="6"/>
      <c r="M498" s="38"/>
      <c r="N498" s="19"/>
    </row>
    <row r="499" spans="1:14" s="3" customFormat="1" ht="12">
      <c r="A499" s="17" t="s">
        <v>654</v>
      </c>
      <c r="B499" s="313" t="s">
        <v>655</v>
      </c>
      <c r="C499" s="314"/>
      <c r="D499" s="314"/>
      <c r="E499" s="314"/>
      <c r="F499" s="314"/>
      <c r="G499" s="314"/>
      <c r="H499" s="315"/>
      <c r="I499" s="18" t="s">
        <v>19</v>
      </c>
      <c r="J499" s="77"/>
      <c r="K499" s="6"/>
      <c r="L499" s="6"/>
      <c r="M499" s="38"/>
      <c r="N499" s="19"/>
    </row>
    <row r="500" spans="1:14" s="3" customFormat="1" ht="12">
      <c r="A500" s="17" t="s">
        <v>656</v>
      </c>
      <c r="B500" s="316" t="s">
        <v>657</v>
      </c>
      <c r="C500" s="317"/>
      <c r="D500" s="317"/>
      <c r="E500" s="317"/>
      <c r="F500" s="317"/>
      <c r="G500" s="317"/>
      <c r="H500" s="318"/>
      <c r="I500" s="18" t="s">
        <v>19</v>
      </c>
      <c r="J500" s="77"/>
      <c r="K500" s="6"/>
      <c r="L500" s="6"/>
      <c r="M500" s="38"/>
      <c r="N500" s="19"/>
    </row>
    <row r="501" spans="1:14" s="3" customFormat="1" ht="12">
      <c r="A501" s="17" t="s">
        <v>658</v>
      </c>
      <c r="B501" s="313" t="s">
        <v>659</v>
      </c>
      <c r="C501" s="314"/>
      <c r="D501" s="314"/>
      <c r="E501" s="314"/>
      <c r="F501" s="314"/>
      <c r="G501" s="314"/>
      <c r="H501" s="315"/>
      <c r="I501" s="18" t="s">
        <v>19</v>
      </c>
      <c r="J501" s="77"/>
      <c r="K501" s="6"/>
      <c r="L501" s="6"/>
      <c r="M501" s="38"/>
      <c r="N501" s="19"/>
    </row>
    <row r="502" spans="1:14" s="3" customFormat="1" ht="12">
      <c r="A502" s="17" t="s">
        <v>660</v>
      </c>
      <c r="B502" s="313" t="s">
        <v>661</v>
      </c>
      <c r="C502" s="314"/>
      <c r="D502" s="314"/>
      <c r="E502" s="314"/>
      <c r="F502" s="314"/>
      <c r="G502" s="314"/>
      <c r="H502" s="315"/>
      <c r="I502" s="18" t="s">
        <v>19</v>
      </c>
      <c r="J502" s="77"/>
      <c r="K502" s="6"/>
      <c r="L502" s="6"/>
      <c r="M502" s="38"/>
      <c r="N502" s="19"/>
    </row>
    <row r="503" spans="1:14" s="3" customFormat="1" ht="12">
      <c r="A503" s="17" t="s">
        <v>662</v>
      </c>
      <c r="B503" s="310" t="s">
        <v>663</v>
      </c>
      <c r="C503" s="311"/>
      <c r="D503" s="311"/>
      <c r="E503" s="311"/>
      <c r="F503" s="311"/>
      <c r="G503" s="311"/>
      <c r="H503" s="312"/>
      <c r="I503" s="18" t="s">
        <v>19</v>
      </c>
      <c r="J503" s="77"/>
      <c r="K503" s="6"/>
      <c r="L503" s="6"/>
      <c r="M503" s="38"/>
      <c r="N503" s="19"/>
    </row>
    <row r="504" spans="1:14" s="3" customFormat="1" ht="12">
      <c r="A504" s="17" t="s">
        <v>664</v>
      </c>
      <c r="B504" s="310" t="s">
        <v>665</v>
      </c>
      <c r="C504" s="311"/>
      <c r="D504" s="311"/>
      <c r="E504" s="311"/>
      <c r="F504" s="311"/>
      <c r="G504" s="311"/>
      <c r="H504" s="312"/>
      <c r="I504" s="18" t="s">
        <v>19</v>
      </c>
      <c r="J504" s="77"/>
      <c r="K504" s="6"/>
      <c r="L504" s="6"/>
      <c r="M504" s="38"/>
      <c r="N504" s="19"/>
    </row>
    <row r="505" spans="1:14" s="3" customFormat="1" ht="12">
      <c r="A505" s="17" t="s">
        <v>666</v>
      </c>
      <c r="B505" s="310" t="s">
        <v>213</v>
      </c>
      <c r="C505" s="311"/>
      <c r="D505" s="311"/>
      <c r="E505" s="311"/>
      <c r="F505" s="311"/>
      <c r="G505" s="311"/>
      <c r="H505" s="312"/>
      <c r="I505" s="18" t="s">
        <v>19</v>
      </c>
      <c r="J505" s="77"/>
      <c r="K505" s="6"/>
      <c r="L505" s="6"/>
      <c r="M505" s="38"/>
      <c r="N505" s="19"/>
    </row>
    <row r="506" spans="1:14" s="3" customFormat="1" ht="12">
      <c r="A506" s="17" t="s">
        <v>667</v>
      </c>
      <c r="B506" s="313" t="s">
        <v>668</v>
      </c>
      <c r="C506" s="314"/>
      <c r="D506" s="314"/>
      <c r="E506" s="314"/>
      <c r="F506" s="314"/>
      <c r="G506" s="314"/>
      <c r="H506" s="315"/>
      <c r="I506" s="18" t="s">
        <v>19</v>
      </c>
      <c r="J506" s="77"/>
      <c r="K506" s="6"/>
      <c r="L506" s="6"/>
      <c r="M506" s="38"/>
      <c r="N506" s="19"/>
    </row>
    <row r="507" spans="1:14" s="3" customFormat="1" ht="12">
      <c r="A507" s="17" t="s">
        <v>669</v>
      </c>
      <c r="B507" s="313" t="s">
        <v>670</v>
      </c>
      <c r="C507" s="314"/>
      <c r="D507" s="314"/>
      <c r="E507" s="314"/>
      <c r="F507" s="314"/>
      <c r="G507" s="314"/>
      <c r="H507" s="315"/>
      <c r="I507" s="18" t="s">
        <v>19</v>
      </c>
      <c r="J507" s="77"/>
      <c r="K507" s="6"/>
      <c r="L507" s="6"/>
      <c r="M507" s="38"/>
      <c r="N507" s="19"/>
    </row>
    <row r="508" spans="1:14" s="3" customFormat="1" ht="12">
      <c r="A508" s="17" t="s">
        <v>671</v>
      </c>
      <c r="B508" s="310" t="s">
        <v>672</v>
      </c>
      <c r="C508" s="311"/>
      <c r="D508" s="311"/>
      <c r="E508" s="311"/>
      <c r="F508" s="311"/>
      <c r="G508" s="311"/>
      <c r="H508" s="312"/>
      <c r="I508" s="18" t="s">
        <v>19</v>
      </c>
      <c r="J508" s="77"/>
      <c r="K508" s="6"/>
      <c r="L508" s="6"/>
      <c r="M508" s="38"/>
      <c r="N508" s="19"/>
    </row>
    <row r="509" spans="1:14" s="3" customFormat="1" ht="12">
      <c r="A509" s="17" t="s">
        <v>673</v>
      </c>
      <c r="B509" s="310" t="s">
        <v>686</v>
      </c>
      <c r="C509" s="311"/>
      <c r="D509" s="311"/>
      <c r="E509" s="311"/>
      <c r="F509" s="311"/>
      <c r="G509" s="311"/>
      <c r="H509" s="312"/>
      <c r="I509" s="18" t="s">
        <v>19</v>
      </c>
      <c r="J509" s="77"/>
      <c r="K509" s="6"/>
      <c r="L509" s="6"/>
      <c r="M509" s="38"/>
      <c r="N509" s="19"/>
    </row>
    <row r="510" spans="1:14" s="3" customFormat="1" ht="12">
      <c r="A510" s="17" t="s">
        <v>674</v>
      </c>
      <c r="B510" s="313" t="s">
        <v>675</v>
      </c>
      <c r="C510" s="314"/>
      <c r="D510" s="314"/>
      <c r="E510" s="314"/>
      <c r="F510" s="314"/>
      <c r="G510" s="314"/>
      <c r="H510" s="315"/>
      <c r="I510" s="18" t="s">
        <v>19</v>
      </c>
      <c r="J510" s="77"/>
      <c r="K510" s="6"/>
      <c r="L510" s="6"/>
      <c r="M510" s="38"/>
      <c r="N510" s="19"/>
    </row>
    <row r="511" spans="1:14" s="3" customFormat="1" ht="12">
      <c r="A511" s="17" t="s">
        <v>676</v>
      </c>
      <c r="B511" s="313" t="s">
        <v>677</v>
      </c>
      <c r="C511" s="314"/>
      <c r="D511" s="314"/>
      <c r="E511" s="314"/>
      <c r="F511" s="314"/>
      <c r="G511" s="314"/>
      <c r="H511" s="315"/>
      <c r="I511" s="18" t="s">
        <v>19</v>
      </c>
      <c r="J511" s="77"/>
      <c r="K511" s="6"/>
      <c r="L511" s="6"/>
      <c r="M511" s="38"/>
      <c r="N511" s="19"/>
    </row>
    <row r="512" spans="1:14" s="3" customFormat="1" ht="12">
      <c r="A512" s="17" t="s">
        <v>678</v>
      </c>
      <c r="B512" s="313" t="s">
        <v>679</v>
      </c>
      <c r="C512" s="314"/>
      <c r="D512" s="314"/>
      <c r="E512" s="314"/>
      <c r="F512" s="314"/>
      <c r="G512" s="314"/>
      <c r="H512" s="315"/>
      <c r="I512" s="18" t="s">
        <v>19</v>
      </c>
      <c r="J512" s="77"/>
      <c r="K512" s="6"/>
      <c r="L512" s="6"/>
      <c r="M512" s="38"/>
      <c r="N512" s="19"/>
    </row>
    <row r="513" spans="1:14" s="3" customFormat="1" ht="12">
      <c r="A513" s="17" t="s">
        <v>680</v>
      </c>
      <c r="B513" s="316" t="s">
        <v>681</v>
      </c>
      <c r="C513" s="317"/>
      <c r="D513" s="317"/>
      <c r="E513" s="317"/>
      <c r="F513" s="317"/>
      <c r="G513" s="317"/>
      <c r="H513" s="318"/>
      <c r="I513" s="18" t="s">
        <v>19</v>
      </c>
      <c r="J513" s="77"/>
      <c r="K513" s="6"/>
      <c r="L513" s="6"/>
      <c r="M513" s="38"/>
      <c r="N513" s="19"/>
    </row>
    <row r="514" spans="1:14" s="3" customFormat="1" ht="12">
      <c r="A514" s="17" t="s">
        <v>682</v>
      </c>
      <c r="B514" s="313" t="s">
        <v>683</v>
      </c>
      <c r="C514" s="314"/>
      <c r="D514" s="314"/>
      <c r="E514" s="314"/>
      <c r="F514" s="314"/>
      <c r="G514" s="314"/>
      <c r="H514" s="315"/>
      <c r="I514" s="18" t="s">
        <v>19</v>
      </c>
      <c r="J514" s="77"/>
      <c r="K514" s="6"/>
      <c r="L514" s="6"/>
      <c r="M514" s="38"/>
      <c r="N514" s="19"/>
    </row>
    <row r="515" spans="1:14" s="3" customFormat="1" ht="12">
      <c r="A515" s="17" t="s">
        <v>684</v>
      </c>
      <c r="B515" s="310" t="s">
        <v>663</v>
      </c>
      <c r="C515" s="311"/>
      <c r="D515" s="311"/>
      <c r="E515" s="311"/>
      <c r="F515" s="311"/>
      <c r="G515" s="311"/>
      <c r="H515" s="312"/>
      <c r="I515" s="18" t="s">
        <v>19</v>
      </c>
      <c r="J515" s="77"/>
      <c r="K515" s="6"/>
      <c r="L515" s="6"/>
      <c r="M515" s="38"/>
      <c r="N515" s="19"/>
    </row>
    <row r="516" spans="1:14" s="3" customFormat="1" ht="12">
      <c r="A516" s="17" t="s">
        <v>685</v>
      </c>
      <c r="B516" s="310" t="s">
        <v>665</v>
      </c>
      <c r="C516" s="311"/>
      <c r="D516" s="311"/>
      <c r="E516" s="311"/>
      <c r="F516" s="311"/>
      <c r="G516" s="311"/>
      <c r="H516" s="312"/>
      <c r="I516" s="18" t="s">
        <v>19</v>
      </c>
      <c r="J516" s="77"/>
      <c r="K516" s="6"/>
      <c r="L516" s="6"/>
      <c r="M516" s="38"/>
      <c r="N516" s="19"/>
    </row>
    <row r="517" spans="1:14" s="3" customFormat="1" ht="12">
      <c r="A517" s="17" t="s">
        <v>543</v>
      </c>
      <c r="B517" s="313" t="s">
        <v>544</v>
      </c>
      <c r="C517" s="314"/>
      <c r="D517" s="314"/>
      <c r="E517" s="314"/>
      <c r="F517" s="314"/>
      <c r="G517" s="314"/>
      <c r="H517" s="315"/>
      <c r="I517" s="18" t="s">
        <v>19</v>
      </c>
      <c r="J517" s="77"/>
      <c r="K517" s="6"/>
      <c r="L517" s="6"/>
      <c r="M517" s="38"/>
      <c r="N517" s="19"/>
    </row>
    <row r="518" spans="1:14" s="3" customFormat="1" ht="12">
      <c r="A518" s="17" t="s">
        <v>545</v>
      </c>
      <c r="B518" s="313" t="s">
        <v>546</v>
      </c>
      <c r="C518" s="314"/>
      <c r="D518" s="314"/>
      <c r="E518" s="314"/>
      <c r="F518" s="314"/>
      <c r="G518" s="314"/>
      <c r="H518" s="315"/>
      <c r="I518" s="18" t="s">
        <v>19</v>
      </c>
      <c r="J518" s="77"/>
      <c r="K518" s="6"/>
      <c r="L518" s="6"/>
      <c r="M518" s="38"/>
      <c r="N518" s="19"/>
    </row>
    <row r="519" spans="1:14" s="3" customFormat="1" ht="12">
      <c r="A519" s="17" t="s">
        <v>547</v>
      </c>
      <c r="B519" s="313" t="s">
        <v>215</v>
      </c>
      <c r="C519" s="314"/>
      <c r="D519" s="314"/>
      <c r="E519" s="314"/>
      <c r="F519" s="314"/>
      <c r="G519" s="314"/>
      <c r="H519" s="315"/>
      <c r="I519" s="18" t="s">
        <v>19</v>
      </c>
      <c r="J519" s="77"/>
      <c r="K519" s="6"/>
      <c r="L519" s="6"/>
      <c r="M519" s="38"/>
      <c r="N519" s="19"/>
    </row>
    <row r="520" spans="1:14" s="3" customFormat="1" ht="12.75" thickBot="1">
      <c r="A520" s="22" t="s">
        <v>548</v>
      </c>
      <c r="B520" s="338" t="s">
        <v>549</v>
      </c>
      <c r="C520" s="339"/>
      <c r="D520" s="339"/>
      <c r="E520" s="339"/>
      <c r="F520" s="339"/>
      <c r="G520" s="339"/>
      <c r="H520" s="340"/>
      <c r="I520" s="23" t="s">
        <v>19</v>
      </c>
      <c r="J520" s="80"/>
      <c r="K520" s="24"/>
      <c r="L520" s="24"/>
      <c r="M520" s="39"/>
      <c r="N520" s="25"/>
    </row>
    <row r="521" spans="1:14" s="3" customFormat="1" ht="12">
      <c r="A521" s="14" t="s">
        <v>550</v>
      </c>
      <c r="B521" s="329" t="s">
        <v>110</v>
      </c>
      <c r="C521" s="330"/>
      <c r="D521" s="330"/>
      <c r="E521" s="330"/>
      <c r="F521" s="330"/>
      <c r="G521" s="330"/>
      <c r="H521" s="331"/>
      <c r="I521" s="15" t="s">
        <v>241</v>
      </c>
      <c r="J521" s="76"/>
      <c r="K521" s="20"/>
      <c r="L521" s="20"/>
      <c r="M521" s="40"/>
      <c r="N521" s="21"/>
    </row>
    <row r="522" spans="1:14" s="3" customFormat="1" ht="24" customHeight="1">
      <c r="A522" s="17" t="s">
        <v>551</v>
      </c>
      <c r="B522" s="326" t="s">
        <v>552</v>
      </c>
      <c r="C522" s="327"/>
      <c r="D522" s="327"/>
      <c r="E522" s="327"/>
      <c r="F522" s="327"/>
      <c r="G522" s="327"/>
      <c r="H522" s="328"/>
      <c r="I522" s="18" t="s">
        <v>19</v>
      </c>
      <c r="J522" s="77"/>
      <c r="K522" s="6"/>
      <c r="L522" s="6"/>
      <c r="M522" s="38"/>
      <c r="N522" s="19"/>
    </row>
    <row r="523" spans="1:14" s="3" customFormat="1" ht="12">
      <c r="A523" s="17" t="s">
        <v>553</v>
      </c>
      <c r="B523" s="313" t="s">
        <v>554</v>
      </c>
      <c r="C523" s="314"/>
      <c r="D523" s="314"/>
      <c r="E523" s="314"/>
      <c r="F523" s="314"/>
      <c r="G523" s="314"/>
      <c r="H523" s="315"/>
      <c r="I523" s="18" t="s">
        <v>19</v>
      </c>
      <c r="J523" s="77"/>
      <c r="K523" s="6"/>
      <c r="L523" s="6"/>
      <c r="M523" s="38"/>
      <c r="N523" s="19"/>
    </row>
    <row r="524" spans="1:14" s="3" customFormat="1" ht="12">
      <c r="A524" s="17" t="s">
        <v>555</v>
      </c>
      <c r="B524" s="310" t="s">
        <v>556</v>
      </c>
      <c r="C524" s="311"/>
      <c r="D524" s="311"/>
      <c r="E524" s="311"/>
      <c r="F524" s="311"/>
      <c r="G524" s="311"/>
      <c r="H524" s="312"/>
      <c r="I524" s="18" t="s">
        <v>19</v>
      </c>
      <c r="J524" s="77"/>
      <c r="K524" s="6"/>
      <c r="L524" s="6"/>
      <c r="M524" s="38"/>
      <c r="N524" s="19"/>
    </row>
    <row r="525" spans="1:14" s="3" customFormat="1" ht="12">
      <c r="A525" s="17" t="s">
        <v>557</v>
      </c>
      <c r="B525" s="313" t="s">
        <v>558</v>
      </c>
      <c r="C525" s="314"/>
      <c r="D525" s="314"/>
      <c r="E525" s="314"/>
      <c r="F525" s="314"/>
      <c r="G525" s="314"/>
      <c r="H525" s="315"/>
      <c r="I525" s="18" t="s">
        <v>19</v>
      </c>
      <c r="J525" s="77"/>
      <c r="K525" s="6"/>
      <c r="L525" s="6"/>
      <c r="M525" s="38"/>
      <c r="N525" s="19"/>
    </row>
    <row r="526" spans="1:14" s="3" customFormat="1" ht="12">
      <c r="A526" s="17" t="s">
        <v>559</v>
      </c>
      <c r="B526" s="310" t="s">
        <v>560</v>
      </c>
      <c r="C526" s="311"/>
      <c r="D526" s="311"/>
      <c r="E526" s="311"/>
      <c r="F526" s="311"/>
      <c r="G526" s="311"/>
      <c r="H526" s="312"/>
      <c r="I526" s="18" t="s">
        <v>19</v>
      </c>
      <c r="J526" s="77"/>
      <c r="K526" s="6"/>
      <c r="L526" s="6"/>
      <c r="M526" s="38"/>
      <c r="N526" s="19"/>
    </row>
    <row r="527" spans="1:14" s="3" customFormat="1" ht="24" customHeight="1" thickBot="1">
      <c r="A527" s="26" t="s">
        <v>561</v>
      </c>
      <c r="B527" s="335" t="s">
        <v>562</v>
      </c>
      <c r="C527" s="336"/>
      <c r="D527" s="336"/>
      <c r="E527" s="336"/>
      <c r="F527" s="336"/>
      <c r="G527" s="336"/>
      <c r="H527" s="337"/>
      <c r="I527" s="27" t="s">
        <v>241</v>
      </c>
      <c r="J527" s="78"/>
      <c r="K527" s="28"/>
      <c r="L527" s="28"/>
      <c r="M527" s="41"/>
      <c r="N527" s="29"/>
    </row>
    <row r="528" spans="1:14" ht="16.5" thickBot="1">
      <c r="A528" s="332" t="s">
        <v>563</v>
      </c>
      <c r="B528" s="333"/>
      <c r="C528" s="333"/>
      <c r="D528" s="333"/>
      <c r="E528" s="333"/>
      <c r="F528" s="333"/>
      <c r="G528" s="333"/>
      <c r="H528" s="333"/>
      <c r="I528" s="333"/>
      <c r="J528" s="333"/>
      <c r="K528" s="333"/>
      <c r="L528" s="333"/>
      <c r="M528" s="333"/>
      <c r="N528" s="334"/>
    </row>
    <row r="529" spans="1:14" s="3" customFormat="1" ht="12">
      <c r="A529" s="14" t="s">
        <v>564</v>
      </c>
      <c r="B529" s="329" t="s">
        <v>565</v>
      </c>
      <c r="C529" s="330"/>
      <c r="D529" s="330"/>
      <c r="E529" s="330"/>
      <c r="F529" s="330"/>
      <c r="G529" s="330"/>
      <c r="H529" s="331"/>
      <c r="I529" s="15" t="s">
        <v>19</v>
      </c>
      <c r="J529" s="76"/>
      <c r="K529" s="20"/>
      <c r="L529" s="20"/>
      <c r="M529" s="40"/>
      <c r="N529" s="21"/>
    </row>
    <row r="530" spans="1:14" s="3" customFormat="1" ht="12">
      <c r="A530" s="17" t="s">
        <v>566</v>
      </c>
      <c r="B530" s="313" t="s">
        <v>21</v>
      </c>
      <c r="C530" s="314"/>
      <c r="D530" s="314"/>
      <c r="E530" s="314"/>
      <c r="F530" s="314"/>
      <c r="G530" s="314"/>
      <c r="H530" s="315"/>
      <c r="I530" s="18" t="s">
        <v>19</v>
      </c>
      <c r="J530" s="77"/>
      <c r="K530" s="6"/>
      <c r="L530" s="6"/>
      <c r="M530" s="38"/>
      <c r="N530" s="19"/>
    </row>
    <row r="531" spans="1:14" s="3" customFormat="1" ht="24" customHeight="1">
      <c r="A531" s="17" t="s">
        <v>567</v>
      </c>
      <c r="B531" s="323" t="s">
        <v>23</v>
      </c>
      <c r="C531" s="324"/>
      <c r="D531" s="324"/>
      <c r="E531" s="324"/>
      <c r="F531" s="324"/>
      <c r="G531" s="324"/>
      <c r="H531" s="325"/>
      <c r="I531" s="18" t="s">
        <v>19</v>
      </c>
      <c r="J531" s="77"/>
      <c r="K531" s="6"/>
      <c r="L531" s="6"/>
      <c r="M531" s="38"/>
      <c r="N531" s="19"/>
    </row>
    <row r="532" spans="1:14" s="3" customFormat="1" ht="24" customHeight="1">
      <c r="A532" s="17" t="s">
        <v>568</v>
      </c>
      <c r="B532" s="323" t="s">
        <v>25</v>
      </c>
      <c r="C532" s="324"/>
      <c r="D532" s="324"/>
      <c r="E532" s="324"/>
      <c r="F532" s="324"/>
      <c r="G532" s="324"/>
      <c r="H532" s="325"/>
      <c r="I532" s="18" t="s">
        <v>19</v>
      </c>
      <c r="J532" s="77"/>
      <c r="K532" s="6"/>
      <c r="L532" s="6"/>
      <c r="M532" s="38"/>
      <c r="N532" s="19"/>
    </row>
    <row r="533" spans="1:14" s="3" customFormat="1" ht="24" customHeight="1">
      <c r="A533" s="17" t="s">
        <v>569</v>
      </c>
      <c r="B533" s="323" t="s">
        <v>27</v>
      </c>
      <c r="C533" s="324"/>
      <c r="D533" s="324"/>
      <c r="E533" s="324"/>
      <c r="F533" s="324"/>
      <c r="G533" s="324"/>
      <c r="H533" s="325"/>
      <c r="I533" s="18" t="s">
        <v>19</v>
      </c>
      <c r="J533" s="77"/>
      <c r="K533" s="6"/>
      <c r="L533" s="6"/>
      <c r="M533" s="38"/>
      <c r="N533" s="19"/>
    </row>
    <row r="534" spans="1:14" s="3" customFormat="1" ht="12">
      <c r="A534" s="17" t="s">
        <v>570</v>
      </c>
      <c r="B534" s="313" t="s">
        <v>29</v>
      </c>
      <c r="C534" s="314"/>
      <c r="D534" s="314"/>
      <c r="E534" s="314"/>
      <c r="F534" s="314"/>
      <c r="G534" s="314"/>
      <c r="H534" s="315"/>
      <c r="I534" s="18" t="s">
        <v>19</v>
      </c>
      <c r="J534" s="77"/>
      <c r="K534" s="6"/>
      <c r="L534" s="6"/>
      <c r="M534" s="38"/>
      <c r="N534" s="19"/>
    </row>
    <row r="535" spans="1:14" s="3" customFormat="1" ht="12">
      <c r="A535" s="17" t="s">
        <v>571</v>
      </c>
      <c r="B535" s="313" t="s">
        <v>31</v>
      </c>
      <c r="C535" s="314"/>
      <c r="D535" s="314"/>
      <c r="E535" s="314"/>
      <c r="F535" s="314"/>
      <c r="G535" s="314"/>
      <c r="H535" s="315"/>
      <c r="I535" s="18" t="s">
        <v>19</v>
      </c>
      <c r="J535" s="77"/>
      <c r="K535" s="6"/>
      <c r="L535" s="6"/>
      <c r="M535" s="38"/>
      <c r="N535" s="19"/>
    </row>
    <row r="536" spans="1:14" s="3" customFormat="1" ht="12">
      <c r="A536" s="17" t="s">
        <v>572</v>
      </c>
      <c r="B536" s="313" t="s">
        <v>33</v>
      </c>
      <c r="C536" s="314"/>
      <c r="D536" s="314"/>
      <c r="E536" s="314"/>
      <c r="F536" s="314"/>
      <c r="G536" s="314"/>
      <c r="H536" s="315"/>
      <c r="I536" s="18" t="s">
        <v>19</v>
      </c>
      <c r="J536" s="77"/>
      <c r="K536" s="6"/>
      <c r="L536" s="6"/>
      <c r="M536" s="38"/>
      <c r="N536" s="19"/>
    </row>
    <row r="537" spans="1:14" s="3" customFormat="1" ht="12">
      <c r="A537" s="17" t="s">
        <v>573</v>
      </c>
      <c r="B537" s="313" t="s">
        <v>35</v>
      </c>
      <c r="C537" s="314"/>
      <c r="D537" s="314"/>
      <c r="E537" s="314"/>
      <c r="F537" s="314"/>
      <c r="G537" s="314"/>
      <c r="H537" s="315"/>
      <c r="I537" s="18" t="s">
        <v>19</v>
      </c>
      <c r="J537" s="77"/>
      <c r="K537" s="6"/>
      <c r="L537" s="6"/>
      <c r="M537" s="38"/>
      <c r="N537" s="19"/>
    </row>
    <row r="538" spans="1:14" s="3" customFormat="1" ht="12">
      <c r="A538" s="17" t="s">
        <v>574</v>
      </c>
      <c r="B538" s="313" t="s">
        <v>37</v>
      </c>
      <c r="C538" s="314"/>
      <c r="D538" s="314"/>
      <c r="E538" s="314"/>
      <c r="F538" s="314"/>
      <c r="G538" s="314"/>
      <c r="H538" s="315"/>
      <c r="I538" s="18" t="s">
        <v>19</v>
      </c>
      <c r="J538" s="77"/>
      <c r="K538" s="6"/>
      <c r="L538" s="6"/>
      <c r="M538" s="38"/>
      <c r="N538" s="19"/>
    </row>
    <row r="539" spans="1:14" s="3" customFormat="1" ht="12">
      <c r="A539" s="17" t="s">
        <v>575</v>
      </c>
      <c r="B539" s="313" t="s">
        <v>39</v>
      </c>
      <c r="C539" s="314"/>
      <c r="D539" s="314"/>
      <c r="E539" s="314"/>
      <c r="F539" s="314"/>
      <c r="G539" s="314"/>
      <c r="H539" s="315"/>
      <c r="I539" s="18" t="s">
        <v>19</v>
      </c>
      <c r="J539" s="77"/>
      <c r="K539" s="6"/>
      <c r="L539" s="6"/>
      <c r="M539" s="38"/>
      <c r="N539" s="19"/>
    </row>
    <row r="540" spans="1:14" s="3" customFormat="1" ht="24" customHeight="1">
      <c r="A540" s="17" t="s">
        <v>576</v>
      </c>
      <c r="B540" s="326" t="s">
        <v>41</v>
      </c>
      <c r="C540" s="327"/>
      <c r="D540" s="327"/>
      <c r="E540" s="327"/>
      <c r="F540" s="327"/>
      <c r="G540" s="327"/>
      <c r="H540" s="328"/>
      <c r="I540" s="18" t="s">
        <v>19</v>
      </c>
      <c r="J540" s="77"/>
      <c r="K540" s="6"/>
      <c r="L540" s="6"/>
      <c r="M540" s="38"/>
      <c r="N540" s="19"/>
    </row>
    <row r="541" spans="1:14" s="3" customFormat="1" ht="12">
      <c r="A541" s="17" t="s">
        <v>577</v>
      </c>
      <c r="B541" s="310" t="s">
        <v>43</v>
      </c>
      <c r="C541" s="311"/>
      <c r="D541" s="311"/>
      <c r="E541" s="311"/>
      <c r="F541" s="311"/>
      <c r="G541" s="311"/>
      <c r="H541" s="312"/>
      <c r="I541" s="18" t="s">
        <v>19</v>
      </c>
      <c r="J541" s="77"/>
      <c r="K541" s="6"/>
      <c r="L541" s="6"/>
      <c r="M541" s="38"/>
      <c r="N541" s="19"/>
    </row>
    <row r="542" spans="1:14" s="3" customFormat="1" ht="12">
      <c r="A542" s="17" t="s">
        <v>578</v>
      </c>
      <c r="B542" s="310" t="s">
        <v>45</v>
      </c>
      <c r="C542" s="311"/>
      <c r="D542" s="311"/>
      <c r="E542" s="311"/>
      <c r="F542" s="311"/>
      <c r="G542" s="311"/>
      <c r="H542" s="312"/>
      <c r="I542" s="18" t="s">
        <v>19</v>
      </c>
      <c r="J542" s="77"/>
      <c r="K542" s="6"/>
      <c r="L542" s="6"/>
      <c r="M542" s="38"/>
      <c r="N542" s="19"/>
    </row>
    <row r="543" spans="1:14" s="3" customFormat="1" ht="24" customHeight="1">
      <c r="A543" s="17" t="s">
        <v>579</v>
      </c>
      <c r="B543" s="326" t="s">
        <v>580</v>
      </c>
      <c r="C543" s="327"/>
      <c r="D543" s="327"/>
      <c r="E543" s="327"/>
      <c r="F543" s="327"/>
      <c r="G543" s="327"/>
      <c r="H543" s="328"/>
      <c r="I543" s="18" t="s">
        <v>19</v>
      </c>
      <c r="J543" s="77"/>
      <c r="K543" s="6"/>
      <c r="L543" s="6"/>
      <c r="M543" s="38"/>
      <c r="N543" s="19"/>
    </row>
    <row r="544" spans="1:14" s="3" customFormat="1" ht="12">
      <c r="A544" s="17" t="s">
        <v>581</v>
      </c>
      <c r="B544" s="310" t="s">
        <v>582</v>
      </c>
      <c r="C544" s="311"/>
      <c r="D544" s="311"/>
      <c r="E544" s="311"/>
      <c r="F544" s="311"/>
      <c r="G544" s="311"/>
      <c r="H544" s="312"/>
      <c r="I544" s="18" t="s">
        <v>19</v>
      </c>
      <c r="J544" s="77"/>
      <c r="K544" s="6"/>
      <c r="L544" s="6"/>
      <c r="M544" s="38"/>
      <c r="N544" s="19"/>
    </row>
    <row r="545" spans="1:14" s="3" customFormat="1" ht="12">
      <c r="A545" s="17" t="s">
        <v>583</v>
      </c>
      <c r="B545" s="310" t="s">
        <v>584</v>
      </c>
      <c r="C545" s="311"/>
      <c r="D545" s="311"/>
      <c r="E545" s="311"/>
      <c r="F545" s="311"/>
      <c r="G545" s="311"/>
      <c r="H545" s="312"/>
      <c r="I545" s="18" t="s">
        <v>19</v>
      </c>
      <c r="J545" s="77"/>
      <c r="K545" s="6"/>
      <c r="L545" s="6"/>
      <c r="M545" s="38"/>
      <c r="N545" s="19"/>
    </row>
    <row r="546" spans="1:14" s="3" customFormat="1" ht="12">
      <c r="A546" s="17" t="s">
        <v>585</v>
      </c>
      <c r="B546" s="313" t="s">
        <v>47</v>
      </c>
      <c r="C546" s="314"/>
      <c r="D546" s="314"/>
      <c r="E546" s="314"/>
      <c r="F546" s="314"/>
      <c r="G546" s="314"/>
      <c r="H546" s="315"/>
      <c r="I546" s="18" t="s">
        <v>19</v>
      </c>
      <c r="J546" s="77"/>
      <c r="K546" s="6"/>
      <c r="L546" s="6"/>
      <c r="M546" s="38"/>
      <c r="N546" s="19"/>
    </row>
    <row r="547" spans="1:14" s="3" customFormat="1" ht="12">
      <c r="A547" s="17" t="s">
        <v>586</v>
      </c>
      <c r="B547" s="316" t="s">
        <v>587</v>
      </c>
      <c r="C547" s="317"/>
      <c r="D547" s="317"/>
      <c r="E547" s="317"/>
      <c r="F547" s="317"/>
      <c r="G547" s="317"/>
      <c r="H547" s="318"/>
      <c r="I547" s="18" t="s">
        <v>19</v>
      </c>
      <c r="J547" s="77"/>
      <c r="K547" s="6"/>
      <c r="L547" s="6"/>
      <c r="M547" s="38"/>
      <c r="N547" s="19"/>
    </row>
    <row r="548" spans="1:14" s="3" customFormat="1" ht="12">
      <c r="A548" s="17" t="s">
        <v>588</v>
      </c>
      <c r="B548" s="313" t="s">
        <v>589</v>
      </c>
      <c r="C548" s="314"/>
      <c r="D548" s="314"/>
      <c r="E548" s="314"/>
      <c r="F548" s="314"/>
      <c r="G548" s="314"/>
      <c r="H548" s="315"/>
      <c r="I548" s="18" t="s">
        <v>19</v>
      </c>
      <c r="J548" s="77"/>
      <c r="K548" s="6"/>
      <c r="L548" s="6"/>
      <c r="M548" s="38"/>
      <c r="N548" s="19"/>
    </row>
    <row r="549" spans="1:14" s="3" customFormat="1" ht="12">
      <c r="A549" s="17" t="s">
        <v>590</v>
      </c>
      <c r="B549" s="313" t="s">
        <v>591</v>
      </c>
      <c r="C549" s="314"/>
      <c r="D549" s="314"/>
      <c r="E549" s="314"/>
      <c r="F549" s="314"/>
      <c r="G549" s="314"/>
      <c r="H549" s="315"/>
      <c r="I549" s="18" t="s">
        <v>19</v>
      </c>
      <c r="J549" s="77"/>
      <c r="K549" s="6"/>
      <c r="L549" s="6"/>
      <c r="M549" s="38"/>
      <c r="N549" s="19"/>
    </row>
    <row r="550" spans="1:14" s="3" customFormat="1" ht="12">
      <c r="A550" s="17" t="s">
        <v>592</v>
      </c>
      <c r="B550" s="310" t="s">
        <v>289</v>
      </c>
      <c r="C550" s="311"/>
      <c r="D550" s="311"/>
      <c r="E550" s="311"/>
      <c r="F550" s="311"/>
      <c r="G550" s="311"/>
      <c r="H550" s="312"/>
      <c r="I550" s="18" t="s">
        <v>19</v>
      </c>
      <c r="J550" s="77"/>
      <c r="K550" s="6"/>
      <c r="L550" s="6"/>
      <c r="M550" s="38"/>
      <c r="N550" s="19"/>
    </row>
    <row r="551" spans="1:14" s="3" customFormat="1" ht="12">
      <c r="A551" s="17" t="s">
        <v>593</v>
      </c>
      <c r="B551" s="310" t="s">
        <v>594</v>
      </c>
      <c r="C551" s="311"/>
      <c r="D551" s="311"/>
      <c r="E551" s="311"/>
      <c r="F551" s="311"/>
      <c r="G551" s="311"/>
      <c r="H551" s="312"/>
      <c r="I551" s="18" t="s">
        <v>19</v>
      </c>
      <c r="J551" s="77"/>
      <c r="K551" s="6"/>
      <c r="L551" s="6"/>
      <c r="M551" s="38"/>
      <c r="N551" s="19"/>
    </row>
    <row r="552" spans="1:14" s="3" customFormat="1" ht="12">
      <c r="A552" s="17" t="s">
        <v>595</v>
      </c>
      <c r="B552" s="310" t="s">
        <v>596</v>
      </c>
      <c r="C552" s="311"/>
      <c r="D552" s="311"/>
      <c r="E552" s="311"/>
      <c r="F552" s="311"/>
      <c r="G552" s="311"/>
      <c r="H552" s="312"/>
      <c r="I552" s="18" t="s">
        <v>19</v>
      </c>
      <c r="J552" s="77"/>
      <c r="K552" s="6"/>
      <c r="L552" s="6"/>
      <c r="M552" s="38"/>
      <c r="N552" s="19"/>
    </row>
    <row r="553" spans="1:14" s="3" customFormat="1" ht="24" customHeight="1">
      <c r="A553" s="17" t="s">
        <v>597</v>
      </c>
      <c r="B553" s="326" t="s">
        <v>598</v>
      </c>
      <c r="C553" s="327"/>
      <c r="D553" s="327"/>
      <c r="E553" s="327"/>
      <c r="F553" s="327"/>
      <c r="G553" s="327"/>
      <c r="H553" s="328"/>
      <c r="I553" s="18" t="s">
        <v>19</v>
      </c>
      <c r="J553" s="77"/>
      <c r="K553" s="6"/>
      <c r="L553" s="6"/>
      <c r="M553" s="38"/>
      <c r="N553" s="19"/>
    </row>
    <row r="554" spans="1:14" s="3" customFormat="1" ht="24" customHeight="1">
      <c r="A554" s="17" t="s">
        <v>599</v>
      </c>
      <c r="B554" s="326" t="s">
        <v>600</v>
      </c>
      <c r="C554" s="327"/>
      <c r="D554" s="327"/>
      <c r="E554" s="327"/>
      <c r="F554" s="327"/>
      <c r="G554" s="327"/>
      <c r="H554" s="328"/>
      <c r="I554" s="18" t="s">
        <v>19</v>
      </c>
      <c r="J554" s="77"/>
      <c r="K554" s="6"/>
      <c r="L554" s="6"/>
      <c r="M554" s="38"/>
      <c r="N554" s="19"/>
    </row>
    <row r="555" spans="1:14" s="3" customFormat="1" ht="12">
      <c r="A555" s="17" t="s">
        <v>601</v>
      </c>
      <c r="B555" s="313" t="s">
        <v>602</v>
      </c>
      <c r="C555" s="314"/>
      <c r="D555" s="314"/>
      <c r="E555" s="314"/>
      <c r="F555" s="314"/>
      <c r="G555" s="314"/>
      <c r="H555" s="315"/>
      <c r="I555" s="18" t="s">
        <v>19</v>
      </c>
      <c r="J555" s="77"/>
      <c r="K555" s="6"/>
      <c r="L555" s="6"/>
      <c r="M555" s="38"/>
      <c r="N555" s="19"/>
    </row>
    <row r="556" spans="1:14" s="3" customFormat="1" ht="12">
      <c r="A556" s="17" t="s">
        <v>603</v>
      </c>
      <c r="B556" s="313" t="s">
        <v>604</v>
      </c>
      <c r="C556" s="314"/>
      <c r="D556" s="314"/>
      <c r="E556" s="314"/>
      <c r="F556" s="314"/>
      <c r="G556" s="314"/>
      <c r="H556" s="315"/>
      <c r="I556" s="18" t="s">
        <v>19</v>
      </c>
      <c r="J556" s="77"/>
      <c r="K556" s="6"/>
      <c r="L556" s="6"/>
      <c r="M556" s="38"/>
      <c r="N556" s="19"/>
    </row>
    <row r="557" spans="1:14" s="3" customFormat="1" ht="12">
      <c r="A557" s="17" t="s">
        <v>605</v>
      </c>
      <c r="B557" s="313" t="s">
        <v>606</v>
      </c>
      <c r="C557" s="314"/>
      <c r="D557" s="314"/>
      <c r="E557" s="314"/>
      <c r="F557" s="314"/>
      <c r="G557" s="314"/>
      <c r="H557" s="315"/>
      <c r="I557" s="18" t="s">
        <v>19</v>
      </c>
      <c r="J557" s="77"/>
      <c r="K557" s="6"/>
      <c r="L557" s="6"/>
      <c r="M557" s="38"/>
      <c r="N557" s="19"/>
    </row>
    <row r="558" spans="1:14" s="3" customFormat="1" ht="12">
      <c r="A558" s="17" t="s">
        <v>607</v>
      </c>
      <c r="B558" s="313" t="s">
        <v>608</v>
      </c>
      <c r="C558" s="314"/>
      <c r="D558" s="314"/>
      <c r="E558" s="314"/>
      <c r="F558" s="314"/>
      <c r="G558" s="314"/>
      <c r="H558" s="315"/>
      <c r="I558" s="18" t="s">
        <v>19</v>
      </c>
      <c r="J558" s="77"/>
      <c r="K558" s="6"/>
      <c r="L558" s="6"/>
      <c r="M558" s="38"/>
      <c r="N558" s="19"/>
    </row>
    <row r="559" spans="1:14" s="3" customFormat="1" ht="12">
      <c r="A559" s="17" t="s">
        <v>609</v>
      </c>
      <c r="B559" s="310" t="s">
        <v>610</v>
      </c>
      <c r="C559" s="311"/>
      <c r="D559" s="311"/>
      <c r="E559" s="311"/>
      <c r="F559" s="311"/>
      <c r="G559" s="311"/>
      <c r="H559" s="312"/>
      <c r="I559" s="18" t="s">
        <v>19</v>
      </c>
      <c r="J559" s="77"/>
      <c r="K559" s="6"/>
      <c r="L559" s="6"/>
      <c r="M559" s="38"/>
      <c r="N559" s="19"/>
    </row>
    <row r="560" spans="1:14" s="3" customFormat="1" ht="12">
      <c r="A560" s="17" t="s">
        <v>611</v>
      </c>
      <c r="B560" s="313" t="s">
        <v>612</v>
      </c>
      <c r="C560" s="314"/>
      <c r="D560" s="314"/>
      <c r="E560" s="314"/>
      <c r="F560" s="314"/>
      <c r="G560" s="314"/>
      <c r="H560" s="315"/>
      <c r="I560" s="18" t="s">
        <v>19</v>
      </c>
      <c r="J560" s="77"/>
      <c r="K560" s="6"/>
      <c r="L560" s="6"/>
      <c r="M560" s="38"/>
      <c r="N560" s="19"/>
    </row>
    <row r="561" spans="1:14" s="3" customFormat="1" ht="12">
      <c r="A561" s="17" t="s">
        <v>613</v>
      </c>
      <c r="B561" s="313" t="s">
        <v>614</v>
      </c>
      <c r="C561" s="314"/>
      <c r="D561" s="314"/>
      <c r="E561" s="314"/>
      <c r="F561" s="314"/>
      <c r="G561" s="314"/>
      <c r="H561" s="315"/>
      <c r="I561" s="18" t="s">
        <v>19</v>
      </c>
      <c r="J561" s="77"/>
      <c r="K561" s="6"/>
      <c r="L561" s="6"/>
      <c r="M561" s="38"/>
      <c r="N561" s="19"/>
    </row>
    <row r="562" spans="1:14" s="3" customFormat="1" ht="12">
      <c r="A562" s="17" t="s">
        <v>615</v>
      </c>
      <c r="B562" s="313" t="s">
        <v>616</v>
      </c>
      <c r="C562" s="314"/>
      <c r="D562" s="314"/>
      <c r="E562" s="314"/>
      <c r="F562" s="314"/>
      <c r="G562" s="314"/>
      <c r="H562" s="315"/>
      <c r="I562" s="18" t="s">
        <v>19</v>
      </c>
      <c r="J562" s="77"/>
      <c r="K562" s="6"/>
      <c r="L562" s="6"/>
      <c r="M562" s="38"/>
      <c r="N562" s="19"/>
    </row>
    <row r="563" spans="1:14" s="3" customFormat="1" ht="24" customHeight="1">
      <c r="A563" s="17" t="s">
        <v>617</v>
      </c>
      <c r="B563" s="326" t="s">
        <v>618</v>
      </c>
      <c r="C563" s="327"/>
      <c r="D563" s="327"/>
      <c r="E563" s="327"/>
      <c r="F563" s="327"/>
      <c r="G563" s="327"/>
      <c r="H563" s="328"/>
      <c r="I563" s="18" t="s">
        <v>19</v>
      </c>
      <c r="J563" s="77"/>
      <c r="K563" s="6"/>
      <c r="L563" s="6"/>
      <c r="M563" s="38"/>
      <c r="N563" s="19"/>
    </row>
    <row r="564" spans="1:14" s="3" customFormat="1" ht="12">
      <c r="A564" s="17" t="s">
        <v>619</v>
      </c>
      <c r="B564" s="313" t="s">
        <v>620</v>
      </c>
      <c r="C564" s="314"/>
      <c r="D564" s="314"/>
      <c r="E564" s="314"/>
      <c r="F564" s="314"/>
      <c r="G564" s="314"/>
      <c r="H564" s="315"/>
      <c r="I564" s="18" t="s">
        <v>19</v>
      </c>
      <c r="J564" s="77"/>
      <c r="K564" s="6"/>
      <c r="L564" s="6"/>
      <c r="M564" s="38"/>
      <c r="N564" s="19"/>
    </row>
    <row r="565" spans="1:14" s="3" customFormat="1" ht="12">
      <c r="A565" s="17" t="s">
        <v>621</v>
      </c>
      <c r="B565" s="316" t="s">
        <v>622</v>
      </c>
      <c r="C565" s="317"/>
      <c r="D565" s="317"/>
      <c r="E565" s="317"/>
      <c r="F565" s="317"/>
      <c r="G565" s="317"/>
      <c r="H565" s="318"/>
      <c r="I565" s="18" t="s">
        <v>19</v>
      </c>
      <c r="J565" s="77"/>
      <c r="K565" s="6"/>
      <c r="L565" s="6"/>
      <c r="M565" s="38"/>
      <c r="N565" s="19"/>
    </row>
    <row r="566" spans="1:14" s="3" customFormat="1" ht="12">
      <c r="A566" s="17" t="s">
        <v>623</v>
      </c>
      <c r="B566" s="313" t="s">
        <v>624</v>
      </c>
      <c r="C566" s="314"/>
      <c r="D566" s="314"/>
      <c r="E566" s="314"/>
      <c r="F566" s="314"/>
      <c r="G566" s="314"/>
      <c r="H566" s="315"/>
      <c r="I566" s="18" t="s">
        <v>19</v>
      </c>
      <c r="J566" s="77"/>
      <c r="K566" s="6"/>
      <c r="L566" s="6"/>
      <c r="M566" s="38"/>
      <c r="N566" s="19"/>
    </row>
    <row r="567" spans="1:14" s="3" customFormat="1" ht="12">
      <c r="A567" s="17" t="s">
        <v>625</v>
      </c>
      <c r="B567" s="313" t="s">
        <v>626</v>
      </c>
      <c r="C567" s="314"/>
      <c r="D567" s="314"/>
      <c r="E567" s="314"/>
      <c r="F567" s="314"/>
      <c r="G567" s="314"/>
      <c r="H567" s="315"/>
      <c r="I567" s="18" t="s">
        <v>19</v>
      </c>
      <c r="J567" s="77"/>
      <c r="K567" s="6"/>
      <c r="L567" s="6"/>
      <c r="M567" s="38"/>
      <c r="N567" s="19"/>
    </row>
    <row r="568" spans="1:14" s="3" customFormat="1" ht="24" customHeight="1">
      <c r="A568" s="17" t="s">
        <v>627</v>
      </c>
      <c r="B568" s="323" t="s">
        <v>628</v>
      </c>
      <c r="C568" s="324"/>
      <c r="D568" s="324"/>
      <c r="E568" s="324"/>
      <c r="F568" s="324"/>
      <c r="G568" s="324"/>
      <c r="H568" s="325"/>
      <c r="I568" s="18" t="s">
        <v>19</v>
      </c>
      <c r="J568" s="77"/>
      <c r="K568" s="6"/>
      <c r="L568" s="6"/>
      <c r="M568" s="38"/>
      <c r="N568" s="19"/>
    </row>
    <row r="569" spans="1:14" s="3" customFormat="1" ht="12">
      <c r="A569" s="17" t="s">
        <v>629</v>
      </c>
      <c r="B569" s="320" t="s">
        <v>513</v>
      </c>
      <c r="C569" s="321"/>
      <c r="D569" s="321"/>
      <c r="E569" s="321"/>
      <c r="F569" s="321"/>
      <c r="G569" s="321"/>
      <c r="H569" s="322"/>
      <c r="I569" s="18" t="s">
        <v>19</v>
      </c>
      <c r="J569" s="77"/>
      <c r="K569" s="6"/>
      <c r="L569" s="6"/>
      <c r="M569" s="38"/>
      <c r="N569" s="19"/>
    </row>
    <row r="570" spans="1:14" s="3" customFormat="1" ht="12">
      <c r="A570" s="17" t="s">
        <v>630</v>
      </c>
      <c r="B570" s="320" t="s">
        <v>516</v>
      </c>
      <c r="C570" s="321"/>
      <c r="D570" s="321"/>
      <c r="E570" s="321"/>
      <c r="F570" s="321"/>
      <c r="G570" s="321"/>
      <c r="H570" s="322"/>
      <c r="I570" s="18" t="s">
        <v>19</v>
      </c>
      <c r="J570" s="77"/>
      <c r="K570" s="6"/>
      <c r="L570" s="6"/>
      <c r="M570" s="38"/>
      <c r="N570" s="19"/>
    </row>
    <row r="571" spans="1:14" s="3" customFormat="1" ht="12">
      <c r="A571" s="17" t="s">
        <v>631</v>
      </c>
      <c r="B571" s="313" t="s">
        <v>632</v>
      </c>
      <c r="C571" s="314"/>
      <c r="D571" s="314"/>
      <c r="E571" s="314"/>
      <c r="F571" s="314"/>
      <c r="G571" s="314"/>
      <c r="H571" s="315"/>
      <c r="I571" s="18" t="s">
        <v>19</v>
      </c>
      <c r="J571" s="77"/>
      <c r="K571" s="6"/>
      <c r="L571" s="6"/>
      <c r="M571" s="38"/>
      <c r="N571" s="19"/>
    </row>
    <row r="572" spans="1:14" s="3" customFormat="1" ht="12">
      <c r="A572" s="17" t="s">
        <v>633</v>
      </c>
      <c r="B572" s="316" t="s">
        <v>634</v>
      </c>
      <c r="C572" s="317"/>
      <c r="D572" s="317"/>
      <c r="E572" s="317"/>
      <c r="F572" s="317"/>
      <c r="G572" s="317"/>
      <c r="H572" s="318"/>
      <c r="I572" s="18" t="s">
        <v>19</v>
      </c>
      <c r="J572" s="77"/>
      <c r="K572" s="6"/>
      <c r="L572" s="6"/>
      <c r="M572" s="38"/>
      <c r="N572" s="19"/>
    </row>
    <row r="573" spans="1:14" s="3" customFormat="1" ht="12">
      <c r="A573" s="17" t="s">
        <v>635</v>
      </c>
      <c r="B573" s="313" t="s">
        <v>636</v>
      </c>
      <c r="C573" s="314"/>
      <c r="D573" s="314"/>
      <c r="E573" s="314"/>
      <c r="F573" s="314"/>
      <c r="G573" s="314"/>
      <c r="H573" s="315"/>
      <c r="I573" s="18" t="s">
        <v>19</v>
      </c>
      <c r="J573" s="77"/>
      <c r="K573" s="6"/>
      <c r="L573" s="6"/>
      <c r="M573" s="38"/>
      <c r="N573" s="19"/>
    </row>
    <row r="574" spans="1:14" s="3" customFormat="1" ht="12">
      <c r="A574" s="17" t="s">
        <v>637</v>
      </c>
      <c r="B574" s="310" t="s">
        <v>638</v>
      </c>
      <c r="C574" s="311"/>
      <c r="D574" s="311"/>
      <c r="E574" s="311"/>
      <c r="F574" s="311"/>
      <c r="G574" s="311"/>
      <c r="H574" s="312"/>
      <c r="I574" s="18" t="s">
        <v>19</v>
      </c>
      <c r="J574" s="77"/>
      <c r="K574" s="6"/>
      <c r="L574" s="6"/>
      <c r="M574" s="38"/>
      <c r="N574" s="19"/>
    </row>
    <row r="575" spans="1:14" s="3" customFormat="1" ht="12">
      <c r="A575" s="17" t="s">
        <v>639</v>
      </c>
      <c r="B575" s="310" t="s">
        <v>640</v>
      </c>
      <c r="C575" s="311"/>
      <c r="D575" s="311"/>
      <c r="E575" s="311"/>
      <c r="F575" s="311"/>
      <c r="G575" s="311"/>
      <c r="H575" s="312"/>
      <c r="I575" s="18" t="s">
        <v>19</v>
      </c>
      <c r="J575" s="77"/>
      <c r="K575" s="6"/>
      <c r="L575" s="6"/>
      <c r="M575" s="38"/>
      <c r="N575" s="19"/>
    </row>
    <row r="576" spans="1:14" s="3" customFormat="1" ht="12">
      <c r="A576" s="17" t="s">
        <v>641</v>
      </c>
      <c r="B576" s="310" t="s">
        <v>642</v>
      </c>
      <c r="C576" s="311"/>
      <c r="D576" s="311"/>
      <c r="E576" s="311"/>
      <c r="F576" s="311"/>
      <c r="G576" s="311"/>
      <c r="H576" s="312"/>
      <c r="I576" s="18" t="s">
        <v>19</v>
      </c>
      <c r="J576" s="77"/>
      <c r="K576" s="6"/>
      <c r="L576" s="6"/>
      <c r="M576" s="38"/>
      <c r="N576" s="19"/>
    </row>
    <row r="577" spans="1:14" s="3" customFormat="1" ht="12">
      <c r="A577" s="17" t="s">
        <v>643</v>
      </c>
      <c r="B577" s="310" t="s">
        <v>644</v>
      </c>
      <c r="C577" s="311"/>
      <c r="D577" s="311"/>
      <c r="E577" s="311"/>
      <c r="F577" s="311"/>
      <c r="G577" s="311"/>
      <c r="H577" s="312"/>
      <c r="I577" s="18" t="s">
        <v>19</v>
      </c>
      <c r="J577" s="77"/>
      <c r="K577" s="6"/>
      <c r="L577" s="6"/>
      <c r="M577" s="38"/>
      <c r="N577" s="19"/>
    </row>
    <row r="578" spans="1:14" s="3" customFormat="1" ht="12">
      <c r="A578" s="17" t="s">
        <v>645</v>
      </c>
      <c r="B578" s="310" t="s">
        <v>646</v>
      </c>
      <c r="C578" s="311"/>
      <c r="D578" s="311"/>
      <c r="E578" s="311"/>
      <c r="F578" s="311"/>
      <c r="G578" s="311"/>
      <c r="H578" s="312"/>
      <c r="I578" s="18" t="s">
        <v>19</v>
      </c>
      <c r="J578" s="77"/>
      <c r="K578" s="6"/>
      <c r="L578" s="6"/>
      <c r="M578" s="38"/>
      <c r="N578" s="19"/>
    </row>
    <row r="579" spans="1:14" s="3" customFormat="1" ht="12">
      <c r="A579" s="17" t="s">
        <v>647</v>
      </c>
      <c r="B579" s="310" t="s">
        <v>648</v>
      </c>
      <c r="C579" s="311"/>
      <c r="D579" s="311"/>
      <c r="E579" s="311"/>
      <c r="F579" s="311"/>
      <c r="G579" s="311"/>
      <c r="H579" s="312"/>
      <c r="I579" s="18" t="s">
        <v>19</v>
      </c>
      <c r="J579" s="77"/>
      <c r="K579" s="6"/>
      <c r="L579" s="6"/>
      <c r="M579" s="38"/>
      <c r="N579" s="19"/>
    </row>
    <row r="580" spans="1:14" s="3" customFormat="1" ht="12">
      <c r="A580" s="17" t="s">
        <v>649</v>
      </c>
      <c r="B580" s="313" t="s">
        <v>650</v>
      </c>
      <c r="C580" s="314"/>
      <c r="D580" s="314"/>
      <c r="E580" s="314"/>
      <c r="F580" s="314"/>
      <c r="G580" s="314"/>
      <c r="H580" s="315"/>
      <c r="I580" s="18" t="s">
        <v>19</v>
      </c>
      <c r="J580" s="77"/>
      <c r="K580" s="6"/>
      <c r="L580" s="6"/>
      <c r="M580" s="38"/>
      <c r="N580" s="19"/>
    </row>
    <row r="581" spans="1:14" s="3" customFormat="1" ht="12">
      <c r="A581" s="17" t="s">
        <v>651</v>
      </c>
      <c r="B581" s="313" t="s">
        <v>652</v>
      </c>
      <c r="C581" s="314"/>
      <c r="D581" s="314"/>
      <c r="E581" s="314"/>
      <c r="F581" s="314"/>
      <c r="G581" s="314"/>
      <c r="H581" s="315"/>
      <c r="I581" s="18" t="s">
        <v>19</v>
      </c>
      <c r="J581" s="77"/>
      <c r="K581" s="6"/>
      <c r="L581" s="6"/>
      <c r="M581" s="38"/>
      <c r="N581" s="19"/>
    </row>
    <row r="582" spans="1:14" s="3" customFormat="1" ht="12">
      <c r="A582" s="17" t="s">
        <v>653</v>
      </c>
      <c r="B582" s="313" t="s">
        <v>110</v>
      </c>
      <c r="C582" s="314"/>
      <c r="D582" s="314"/>
      <c r="E582" s="314"/>
      <c r="F582" s="314"/>
      <c r="G582" s="314"/>
      <c r="H582" s="315"/>
      <c r="I582" s="18" t="s">
        <v>241</v>
      </c>
      <c r="J582" s="77"/>
      <c r="K582" s="6"/>
      <c r="L582" s="6"/>
      <c r="M582" s="38"/>
      <c r="N582" s="19"/>
    </row>
    <row r="583" spans="1:14" s="3" customFormat="1" ht="12">
      <c r="A583" s="17" t="s">
        <v>654</v>
      </c>
      <c r="B583" s="313" t="s">
        <v>655</v>
      </c>
      <c r="C583" s="314"/>
      <c r="D583" s="314"/>
      <c r="E583" s="314"/>
      <c r="F583" s="314"/>
      <c r="G583" s="314"/>
      <c r="H583" s="315"/>
      <c r="I583" s="18" t="s">
        <v>19</v>
      </c>
      <c r="J583" s="77"/>
      <c r="K583" s="6"/>
      <c r="L583" s="6"/>
      <c r="M583" s="38"/>
      <c r="N583" s="19"/>
    </row>
    <row r="584" spans="1:14" s="3" customFormat="1" ht="12">
      <c r="A584" s="17" t="s">
        <v>656</v>
      </c>
      <c r="B584" s="316" t="s">
        <v>657</v>
      </c>
      <c r="C584" s="317"/>
      <c r="D584" s="317"/>
      <c r="E584" s="317"/>
      <c r="F584" s="317"/>
      <c r="G584" s="317"/>
      <c r="H584" s="318"/>
      <c r="I584" s="18" t="s">
        <v>19</v>
      </c>
      <c r="J584" s="77"/>
      <c r="K584" s="6"/>
      <c r="L584" s="6"/>
      <c r="M584" s="38"/>
      <c r="N584" s="19"/>
    </row>
    <row r="585" spans="1:14" s="3" customFormat="1" ht="12">
      <c r="A585" s="17" t="s">
        <v>658</v>
      </c>
      <c r="B585" s="313" t="s">
        <v>659</v>
      </c>
      <c r="C585" s="314"/>
      <c r="D585" s="314"/>
      <c r="E585" s="314"/>
      <c r="F585" s="314"/>
      <c r="G585" s="314"/>
      <c r="H585" s="315"/>
      <c r="I585" s="18" t="s">
        <v>19</v>
      </c>
      <c r="J585" s="77"/>
      <c r="K585" s="6"/>
      <c r="L585" s="6"/>
      <c r="M585" s="38"/>
      <c r="N585" s="19"/>
    </row>
    <row r="586" spans="1:14" s="3" customFormat="1" ht="12">
      <c r="A586" s="17" t="s">
        <v>660</v>
      </c>
      <c r="B586" s="313" t="s">
        <v>661</v>
      </c>
      <c r="C586" s="314"/>
      <c r="D586" s="314"/>
      <c r="E586" s="314"/>
      <c r="F586" s="314"/>
      <c r="G586" s="314"/>
      <c r="H586" s="315"/>
      <c r="I586" s="18" t="s">
        <v>19</v>
      </c>
      <c r="J586" s="77"/>
      <c r="K586" s="6"/>
      <c r="L586" s="6"/>
      <c r="M586" s="38"/>
      <c r="N586" s="19"/>
    </row>
    <row r="587" spans="1:14" s="3" customFormat="1" ht="12">
      <c r="A587" s="17" t="s">
        <v>662</v>
      </c>
      <c r="B587" s="310" t="s">
        <v>663</v>
      </c>
      <c r="C587" s="311"/>
      <c r="D587" s="311"/>
      <c r="E587" s="311"/>
      <c r="F587" s="311"/>
      <c r="G587" s="311"/>
      <c r="H587" s="312"/>
      <c r="I587" s="18" t="s">
        <v>19</v>
      </c>
      <c r="J587" s="77"/>
      <c r="K587" s="6"/>
      <c r="L587" s="6"/>
      <c r="M587" s="38"/>
      <c r="N587" s="19"/>
    </row>
    <row r="588" spans="1:14" s="3" customFormat="1" ht="12">
      <c r="A588" s="17" t="s">
        <v>664</v>
      </c>
      <c r="B588" s="310" t="s">
        <v>665</v>
      </c>
      <c r="C588" s="311"/>
      <c r="D588" s="311"/>
      <c r="E588" s="311"/>
      <c r="F588" s="311"/>
      <c r="G588" s="311"/>
      <c r="H588" s="312"/>
      <c r="I588" s="18" t="s">
        <v>19</v>
      </c>
      <c r="J588" s="77"/>
      <c r="K588" s="6"/>
      <c r="L588" s="6"/>
      <c r="M588" s="38"/>
      <c r="N588" s="19"/>
    </row>
    <row r="589" spans="1:14" s="3" customFormat="1" ht="12">
      <c r="A589" s="17" t="s">
        <v>666</v>
      </c>
      <c r="B589" s="310" t="s">
        <v>213</v>
      </c>
      <c r="C589" s="311"/>
      <c r="D589" s="311"/>
      <c r="E589" s="311"/>
      <c r="F589" s="311"/>
      <c r="G589" s="311"/>
      <c r="H589" s="312"/>
      <c r="I589" s="18" t="s">
        <v>19</v>
      </c>
      <c r="J589" s="77"/>
      <c r="K589" s="6"/>
      <c r="L589" s="6"/>
      <c r="M589" s="38"/>
      <c r="N589" s="19"/>
    </row>
    <row r="590" spans="1:14" s="3" customFormat="1" ht="12">
      <c r="A590" s="17" t="s">
        <v>667</v>
      </c>
      <c r="B590" s="313" t="s">
        <v>668</v>
      </c>
      <c r="C590" s="314"/>
      <c r="D590" s="314"/>
      <c r="E590" s="314"/>
      <c r="F590" s="314"/>
      <c r="G590" s="314"/>
      <c r="H590" s="315"/>
      <c r="I590" s="18" t="s">
        <v>19</v>
      </c>
      <c r="J590" s="77"/>
      <c r="K590" s="6"/>
      <c r="L590" s="6"/>
      <c r="M590" s="38"/>
      <c r="N590" s="19"/>
    </row>
    <row r="591" spans="1:14" s="3" customFormat="1" ht="12">
      <c r="A591" s="17" t="s">
        <v>669</v>
      </c>
      <c r="B591" s="313" t="s">
        <v>670</v>
      </c>
      <c r="C591" s="314"/>
      <c r="D591" s="314"/>
      <c r="E591" s="314"/>
      <c r="F591" s="314"/>
      <c r="G591" s="314"/>
      <c r="H591" s="315"/>
      <c r="I591" s="18" t="s">
        <v>19</v>
      </c>
      <c r="J591" s="77"/>
      <c r="K591" s="6"/>
      <c r="L591" s="6"/>
      <c r="M591" s="38"/>
      <c r="N591" s="19"/>
    </row>
    <row r="592" spans="1:14" s="3" customFormat="1" ht="12">
      <c r="A592" s="17" t="s">
        <v>671</v>
      </c>
      <c r="B592" s="310" t="s">
        <v>672</v>
      </c>
      <c r="C592" s="311"/>
      <c r="D592" s="311"/>
      <c r="E592" s="311"/>
      <c r="F592" s="311"/>
      <c r="G592" s="311"/>
      <c r="H592" s="312"/>
      <c r="I592" s="18" t="s">
        <v>19</v>
      </c>
      <c r="J592" s="77"/>
      <c r="K592" s="6"/>
      <c r="L592" s="6"/>
      <c r="M592" s="38"/>
      <c r="N592" s="19"/>
    </row>
    <row r="593" spans="1:14" s="3" customFormat="1" ht="12">
      <c r="A593" s="17" t="s">
        <v>673</v>
      </c>
      <c r="B593" s="310" t="s">
        <v>686</v>
      </c>
      <c r="C593" s="311"/>
      <c r="D593" s="311"/>
      <c r="E593" s="311"/>
      <c r="F593" s="311"/>
      <c r="G593" s="311"/>
      <c r="H593" s="312"/>
      <c r="I593" s="18" t="s">
        <v>19</v>
      </c>
      <c r="J593" s="77"/>
      <c r="K593" s="6"/>
      <c r="L593" s="6"/>
      <c r="M593" s="38"/>
      <c r="N593" s="19"/>
    </row>
    <row r="594" spans="1:14" s="3" customFormat="1" ht="12">
      <c r="A594" s="17" t="s">
        <v>674</v>
      </c>
      <c r="B594" s="313" t="s">
        <v>675</v>
      </c>
      <c r="C594" s="314"/>
      <c r="D594" s="314"/>
      <c r="E594" s="314"/>
      <c r="F594" s="314"/>
      <c r="G594" s="314"/>
      <c r="H594" s="315"/>
      <c r="I594" s="18" t="s">
        <v>19</v>
      </c>
      <c r="J594" s="77"/>
      <c r="K594" s="6"/>
      <c r="L594" s="6"/>
      <c r="M594" s="38"/>
      <c r="N594" s="19"/>
    </row>
    <row r="595" spans="1:14" s="3" customFormat="1" ht="12">
      <c r="A595" s="17" t="s">
        <v>676</v>
      </c>
      <c r="B595" s="313" t="s">
        <v>677</v>
      </c>
      <c r="C595" s="314"/>
      <c r="D595" s="314"/>
      <c r="E595" s="314"/>
      <c r="F595" s="314"/>
      <c r="G595" s="314"/>
      <c r="H595" s="315"/>
      <c r="I595" s="18" t="s">
        <v>19</v>
      </c>
      <c r="J595" s="77"/>
      <c r="K595" s="6"/>
      <c r="L595" s="6"/>
      <c r="M595" s="38"/>
      <c r="N595" s="19"/>
    </row>
    <row r="596" spans="1:14" s="3" customFormat="1" ht="12">
      <c r="A596" s="17" t="s">
        <v>678</v>
      </c>
      <c r="B596" s="313" t="s">
        <v>679</v>
      </c>
      <c r="C596" s="314"/>
      <c r="D596" s="314"/>
      <c r="E596" s="314"/>
      <c r="F596" s="314"/>
      <c r="G596" s="314"/>
      <c r="H596" s="315"/>
      <c r="I596" s="18" t="s">
        <v>19</v>
      </c>
      <c r="J596" s="77"/>
      <c r="K596" s="6"/>
      <c r="L596" s="6"/>
      <c r="M596" s="38"/>
      <c r="N596" s="19"/>
    </row>
    <row r="597" spans="1:14" s="3" customFormat="1" ht="12">
      <c r="A597" s="17" t="s">
        <v>680</v>
      </c>
      <c r="B597" s="316" t="s">
        <v>681</v>
      </c>
      <c r="C597" s="317"/>
      <c r="D597" s="317"/>
      <c r="E597" s="317"/>
      <c r="F597" s="317"/>
      <c r="G597" s="317"/>
      <c r="H597" s="318"/>
      <c r="I597" s="18" t="s">
        <v>19</v>
      </c>
      <c r="J597" s="77"/>
      <c r="K597" s="6"/>
      <c r="L597" s="6"/>
      <c r="M597" s="38"/>
      <c r="N597" s="19"/>
    </row>
    <row r="598" spans="1:14" s="3" customFormat="1" ht="12">
      <c r="A598" s="17" t="s">
        <v>682</v>
      </c>
      <c r="B598" s="313" t="s">
        <v>683</v>
      </c>
      <c r="C598" s="314"/>
      <c r="D598" s="314"/>
      <c r="E598" s="314"/>
      <c r="F598" s="314"/>
      <c r="G598" s="314"/>
      <c r="H598" s="315"/>
      <c r="I598" s="18" t="s">
        <v>19</v>
      </c>
      <c r="J598" s="77"/>
      <c r="K598" s="6"/>
      <c r="L598" s="6"/>
      <c r="M598" s="38"/>
      <c r="N598" s="19"/>
    </row>
    <row r="599" spans="1:14" s="3" customFormat="1" ht="12">
      <c r="A599" s="17" t="s">
        <v>684</v>
      </c>
      <c r="B599" s="310" t="s">
        <v>663</v>
      </c>
      <c r="C599" s="311"/>
      <c r="D599" s="311"/>
      <c r="E599" s="311"/>
      <c r="F599" s="311"/>
      <c r="G599" s="311"/>
      <c r="H599" s="312"/>
      <c r="I599" s="18" t="s">
        <v>19</v>
      </c>
      <c r="J599" s="77"/>
      <c r="K599" s="6"/>
      <c r="L599" s="6"/>
      <c r="M599" s="38"/>
      <c r="N599" s="19"/>
    </row>
    <row r="600" spans="1:14" s="3" customFormat="1" ht="12">
      <c r="A600" s="17" t="s">
        <v>685</v>
      </c>
      <c r="B600" s="310" t="s">
        <v>665</v>
      </c>
      <c r="C600" s="311"/>
      <c r="D600" s="311"/>
      <c r="E600" s="311"/>
      <c r="F600" s="311"/>
      <c r="G600" s="311"/>
      <c r="H600" s="312"/>
      <c r="I600" s="18" t="s">
        <v>19</v>
      </c>
      <c r="J600" s="77"/>
      <c r="K600" s="6"/>
      <c r="L600" s="6"/>
      <c r="M600" s="38"/>
      <c r="N600" s="19"/>
    </row>
    <row r="601" spans="1:14">
      <c r="A601" s="30"/>
      <c r="B601" s="30"/>
    </row>
    <row r="602" spans="1:14" s="2" customFormat="1" ht="11.25">
      <c r="A602" s="2" t="s">
        <v>531</v>
      </c>
      <c r="J602" s="72"/>
    </row>
    <row r="603" spans="1:14" s="2" customFormat="1" ht="11.25">
      <c r="A603" s="31" t="s">
        <v>532</v>
      </c>
      <c r="J603" s="72"/>
    </row>
    <row r="604" spans="1:14" s="2" customFormat="1" ht="11.25">
      <c r="A604" s="31" t="s">
        <v>533</v>
      </c>
      <c r="J604" s="72"/>
    </row>
    <row r="605" spans="1:14" s="2" customFormat="1" ht="11.25">
      <c r="A605" s="31" t="s">
        <v>534</v>
      </c>
      <c r="J605" s="72"/>
    </row>
    <row r="606" spans="1:14" s="2" customFormat="1" ht="11.25">
      <c r="A606" s="31" t="s">
        <v>689</v>
      </c>
      <c r="J606" s="72"/>
    </row>
    <row r="607" spans="1:14" s="2" customFormat="1" ht="11.25">
      <c r="A607" s="31" t="s">
        <v>687</v>
      </c>
      <c r="J607" s="72"/>
    </row>
    <row r="608" spans="1:14" s="2" customFormat="1" ht="11.25">
      <c r="A608" s="31" t="s">
        <v>536</v>
      </c>
      <c r="J608" s="72"/>
    </row>
  </sheetData>
  <mergeCells count="599">
    <mergeCell ref="B428:H428"/>
    <mergeCell ref="B429:H429"/>
    <mergeCell ref="B422:H422"/>
    <mergeCell ref="B423:H423"/>
    <mergeCell ref="B424:H424"/>
    <mergeCell ref="B425:H425"/>
    <mergeCell ref="N350:N351"/>
    <mergeCell ref="A353:H353"/>
    <mergeCell ref="B426:H426"/>
    <mergeCell ref="B427:H427"/>
    <mergeCell ref="B418:H418"/>
    <mergeCell ref="B419:H419"/>
    <mergeCell ref="B420:H420"/>
    <mergeCell ref="B421:H421"/>
    <mergeCell ref="B414:H414"/>
    <mergeCell ref="B415:H415"/>
    <mergeCell ref="B407:H407"/>
    <mergeCell ref="B408:H408"/>
    <mergeCell ref="B409:H409"/>
    <mergeCell ref="B402:H402"/>
    <mergeCell ref="B403:H403"/>
    <mergeCell ref="B404:H404"/>
    <mergeCell ref="B405:H405"/>
    <mergeCell ref="B416:H416"/>
    <mergeCell ref="B417:H417"/>
    <mergeCell ref="B410:H410"/>
    <mergeCell ref="B411:H411"/>
    <mergeCell ref="B412:H412"/>
    <mergeCell ref="B413:H413"/>
    <mergeCell ref="B398:H398"/>
    <mergeCell ref="B399:H399"/>
    <mergeCell ref="B400:H400"/>
    <mergeCell ref="B401:H401"/>
    <mergeCell ref="B394:H394"/>
    <mergeCell ref="B395:H395"/>
    <mergeCell ref="B396:H396"/>
    <mergeCell ref="B397:H397"/>
    <mergeCell ref="B406:H406"/>
    <mergeCell ref="B385:H385"/>
    <mergeCell ref="B378:H378"/>
    <mergeCell ref="B379:H379"/>
    <mergeCell ref="B380:H380"/>
    <mergeCell ref="B381:H381"/>
    <mergeCell ref="B390:H390"/>
    <mergeCell ref="B391:H391"/>
    <mergeCell ref="B392:H392"/>
    <mergeCell ref="B393:H393"/>
    <mergeCell ref="B386:H386"/>
    <mergeCell ref="B387:H387"/>
    <mergeCell ref="B388:H388"/>
    <mergeCell ref="B389:H389"/>
    <mergeCell ref="B374:H374"/>
    <mergeCell ref="B375:H375"/>
    <mergeCell ref="B376:H376"/>
    <mergeCell ref="B377:H377"/>
    <mergeCell ref="B370:H370"/>
    <mergeCell ref="B371:H371"/>
    <mergeCell ref="B382:H382"/>
    <mergeCell ref="B383:H383"/>
    <mergeCell ref="B384:H384"/>
    <mergeCell ref="B373:H373"/>
    <mergeCell ref="B369:H369"/>
    <mergeCell ref="B362:H362"/>
    <mergeCell ref="B363:H363"/>
    <mergeCell ref="B364:H364"/>
    <mergeCell ref="B365:H365"/>
    <mergeCell ref="A299:N299"/>
    <mergeCell ref="B372:H372"/>
    <mergeCell ref="A349:N349"/>
    <mergeCell ref="A350:A351"/>
    <mergeCell ref="B350:H351"/>
    <mergeCell ref="I350:I351"/>
    <mergeCell ref="J350:K350"/>
    <mergeCell ref="L350:M350"/>
    <mergeCell ref="B366:H366"/>
    <mergeCell ref="B367:H367"/>
    <mergeCell ref="B358:H358"/>
    <mergeCell ref="B359:H359"/>
    <mergeCell ref="B360:H360"/>
    <mergeCell ref="B361:H361"/>
    <mergeCell ref="B354:H354"/>
    <mergeCell ref="B355:H355"/>
    <mergeCell ref="B356:H356"/>
    <mergeCell ref="B357:H357"/>
    <mergeCell ref="B368:H368"/>
    <mergeCell ref="B338:H338"/>
    <mergeCell ref="B339:H339"/>
    <mergeCell ref="B340:H340"/>
    <mergeCell ref="B333:H333"/>
    <mergeCell ref="B334:H334"/>
    <mergeCell ref="B335:H335"/>
    <mergeCell ref="B336:H336"/>
    <mergeCell ref="B345:H345"/>
    <mergeCell ref="B352:H352"/>
    <mergeCell ref="B346:H346"/>
    <mergeCell ref="B347:H347"/>
    <mergeCell ref="B348:H348"/>
    <mergeCell ref="B341:H341"/>
    <mergeCell ref="B342:H342"/>
    <mergeCell ref="B343:H343"/>
    <mergeCell ref="B344:H344"/>
    <mergeCell ref="B329:H329"/>
    <mergeCell ref="B330:H330"/>
    <mergeCell ref="B331:H331"/>
    <mergeCell ref="B332:H332"/>
    <mergeCell ref="B325:H325"/>
    <mergeCell ref="B326:H326"/>
    <mergeCell ref="B327:H327"/>
    <mergeCell ref="B328:H328"/>
    <mergeCell ref="B337:H337"/>
    <mergeCell ref="B309:H309"/>
    <mergeCell ref="B310:H310"/>
    <mergeCell ref="B311:H311"/>
    <mergeCell ref="B312:H312"/>
    <mergeCell ref="B321:H321"/>
    <mergeCell ref="B322:H322"/>
    <mergeCell ref="B323:H323"/>
    <mergeCell ref="B302:H302"/>
    <mergeCell ref="B303:H303"/>
    <mergeCell ref="B304:H304"/>
    <mergeCell ref="B305:H305"/>
    <mergeCell ref="B306:H306"/>
    <mergeCell ref="B307:H307"/>
    <mergeCell ref="B308:H308"/>
    <mergeCell ref="B313:H313"/>
    <mergeCell ref="B314:H314"/>
    <mergeCell ref="B288:H288"/>
    <mergeCell ref="B289:H289"/>
    <mergeCell ref="B290:H290"/>
    <mergeCell ref="B283:H283"/>
    <mergeCell ref="B284:H284"/>
    <mergeCell ref="B285:H285"/>
    <mergeCell ref="B286:H286"/>
    <mergeCell ref="B295:H295"/>
    <mergeCell ref="B324:H324"/>
    <mergeCell ref="B317:H317"/>
    <mergeCell ref="B318:H318"/>
    <mergeCell ref="B319:H319"/>
    <mergeCell ref="B320:H320"/>
    <mergeCell ref="B296:H296"/>
    <mergeCell ref="B297:H297"/>
    <mergeCell ref="B298:H298"/>
    <mergeCell ref="B291:H291"/>
    <mergeCell ref="B292:H292"/>
    <mergeCell ref="B293:H293"/>
    <mergeCell ref="B294:H294"/>
    <mergeCell ref="B300:H300"/>
    <mergeCell ref="B301:H301"/>
    <mergeCell ref="B315:H315"/>
    <mergeCell ref="B316:H316"/>
    <mergeCell ref="B279:H279"/>
    <mergeCell ref="B280:H280"/>
    <mergeCell ref="B281:H281"/>
    <mergeCell ref="B282:H282"/>
    <mergeCell ref="B275:H275"/>
    <mergeCell ref="B276:H276"/>
    <mergeCell ref="B277:H277"/>
    <mergeCell ref="B278:H278"/>
    <mergeCell ref="B287:H287"/>
    <mergeCell ref="B266:H266"/>
    <mergeCell ref="B259:H259"/>
    <mergeCell ref="B260:H260"/>
    <mergeCell ref="B261:H261"/>
    <mergeCell ref="B262:H262"/>
    <mergeCell ref="B271:H271"/>
    <mergeCell ref="B272:H272"/>
    <mergeCell ref="B273:H273"/>
    <mergeCell ref="B274:H274"/>
    <mergeCell ref="B267:H267"/>
    <mergeCell ref="B268:H268"/>
    <mergeCell ref="B269:H269"/>
    <mergeCell ref="B270:H270"/>
    <mergeCell ref="B257:H257"/>
    <mergeCell ref="B258:H258"/>
    <mergeCell ref="B251:H251"/>
    <mergeCell ref="B252:H252"/>
    <mergeCell ref="B253:H253"/>
    <mergeCell ref="B254:H254"/>
    <mergeCell ref="B263:H263"/>
    <mergeCell ref="B264:H264"/>
    <mergeCell ref="B265:H265"/>
    <mergeCell ref="B248:H248"/>
    <mergeCell ref="B249:H249"/>
    <mergeCell ref="B250:H250"/>
    <mergeCell ref="B243:H243"/>
    <mergeCell ref="B244:H244"/>
    <mergeCell ref="B245:H245"/>
    <mergeCell ref="B246:H246"/>
    <mergeCell ref="B255:H255"/>
    <mergeCell ref="B256:H256"/>
    <mergeCell ref="B239:H239"/>
    <mergeCell ref="B240:H240"/>
    <mergeCell ref="B241:H241"/>
    <mergeCell ref="B242:H242"/>
    <mergeCell ref="B235:H235"/>
    <mergeCell ref="B236:H236"/>
    <mergeCell ref="B237:H237"/>
    <mergeCell ref="B238:H238"/>
    <mergeCell ref="B247:H247"/>
    <mergeCell ref="B224:H224"/>
    <mergeCell ref="B225:H225"/>
    <mergeCell ref="B226:H226"/>
    <mergeCell ref="B222:H222"/>
    <mergeCell ref="B231:H231"/>
    <mergeCell ref="B232:H232"/>
    <mergeCell ref="B233:H233"/>
    <mergeCell ref="B234:H234"/>
    <mergeCell ref="B227:H227"/>
    <mergeCell ref="B228:H228"/>
    <mergeCell ref="B229:H229"/>
    <mergeCell ref="B230:H230"/>
    <mergeCell ref="B148:H148"/>
    <mergeCell ref="B149:H149"/>
    <mergeCell ref="B150:H150"/>
    <mergeCell ref="B151:H151"/>
    <mergeCell ref="B144:H144"/>
    <mergeCell ref="B145:H145"/>
    <mergeCell ref="B146:H146"/>
    <mergeCell ref="B147:H147"/>
    <mergeCell ref="B223:H223"/>
    <mergeCell ref="B153:H153"/>
    <mergeCell ref="B154:H154"/>
    <mergeCell ref="B155:H155"/>
    <mergeCell ref="B156:H156"/>
    <mergeCell ref="B157:H157"/>
    <mergeCell ref="B158:H158"/>
    <mergeCell ref="B159:H159"/>
    <mergeCell ref="B160:H160"/>
    <mergeCell ref="B161:H161"/>
    <mergeCell ref="A162:N162"/>
    <mergeCell ref="B163:H163"/>
    <mergeCell ref="B164:H164"/>
    <mergeCell ref="B165:H165"/>
    <mergeCell ref="B166:H166"/>
    <mergeCell ref="B167:H167"/>
    <mergeCell ref="B135:H135"/>
    <mergeCell ref="B128:H128"/>
    <mergeCell ref="B129:H129"/>
    <mergeCell ref="B130:H130"/>
    <mergeCell ref="B131:H131"/>
    <mergeCell ref="B140:H140"/>
    <mergeCell ref="B141:H141"/>
    <mergeCell ref="B142:H142"/>
    <mergeCell ref="B143:H143"/>
    <mergeCell ref="B136:H136"/>
    <mergeCell ref="B137:H137"/>
    <mergeCell ref="B138:H138"/>
    <mergeCell ref="B139:H139"/>
    <mergeCell ref="B126:H126"/>
    <mergeCell ref="B127:H127"/>
    <mergeCell ref="B120:H120"/>
    <mergeCell ref="B121:H121"/>
    <mergeCell ref="B122:H122"/>
    <mergeCell ref="B123:H123"/>
    <mergeCell ref="B132:H132"/>
    <mergeCell ref="B133:H133"/>
    <mergeCell ref="B134:H134"/>
    <mergeCell ref="B117:H117"/>
    <mergeCell ref="B118:H118"/>
    <mergeCell ref="B119:H119"/>
    <mergeCell ref="B112:H112"/>
    <mergeCell ref="B113:H113"/>
    <mergeCell ref="B114:H114"/>
    <mergeCell ref="B115:H115"/>
    <mergeCell ref="B124:H124"/>
    <mergeCell ref="B125:H125"/>
    <mergeCell ref="B108:H108"/>
    <mergeCell ref="B109:H109"/>
    <mergeCell ref="B110:H110"/>
    <mergeCell ref="B111:H111"/>
    <mergeCell ref="B104:H104"/>
    <mergeCell ref="B105:H105"/>
    <mergeCell ref="B106:H106"/>
    <mergeCell ref="B107:H107"/>
    <mergeCell ref="B116:H116"/>
    <mergeCell ref="B95:H95"/>
    <mergeCell ref="B88:H88"/>
    <mergeCell ref="B89:H89"/>
    <mergeCell ref="B90:H90"/>
    <mergeCell ref="B91:H91"/>
    <mergeCell ref="B100:H100"/>
    <mergeCell ref="B101:H101"/>
    <mergeCell ref="B102:H102"/>
    <mergeCell ref="B103:H103"/>
    <mergeCell ref="B96:H96"/>
    <mergeCell ref="B97:H97"/>
    <mergeCell ref="B98:H98"/>
    <mergeCell ref="B99:H99"/>
    <mergeCell ref="B86:H86"/>
    <mergeCell ref="B87:H87"/>
    <mergeCell ref="B80:H80"/>
    <mergeCell ref="B81:H81"/>
    <mergeCell ref="B82:H82"/>
    <mergeCell ref="B83:H83"/>
    <mergeCell ref="B92:H92"/>
    <mergeCell ref="B93:H93"/>
    <mergeCell ref="B94:H94"/>
    <mergeCell ref="B77:H77"/>
    <mergeCell ref="B78:H78"/>
    <mergeCell ref="B79:H79"/>
    <mergeCell ref="B72:H72"/>
    <mergeCell ref="B73:H73"/>
    <mergeCell ref="B74:H74"/>
    <mergeCell ref="B75:H75"/>
    <mergeCell ref="B84:H84"/>
    <mergeCell ref="B85:H85"/>
    <mergeCell ref="B68:H68"/>
    <mergeCell ref="B69:H69"/>
    <mergeCell ref="B70:H70"/>
    <mergeCell ref="B71:H71"/>
    <mergeCell ref="B64:H64"/>
    <mergeCell ref="B65:H65"/>
    <mergeCell ref="B66:H66"/>
    <mergeCell ref="B67:H67"/>
    <mergeCell ref="B76:H76"/>
    <mergeCell ref="B49:H49"/>
    <mergeCell ref="B50:H50"/>
    <mergeCell ref="B51:H51"/>
    <mergeCell ref="B60:H60"/>
    <mergeCell ref="B61:H61"/>
    <mergeCell ref="B62:H62"/>
    <mergeCell ref="B63:H63"/>
    <mergeCell ref="B56:H56"/>
    <mergeCell ref="B57:H57"/>
    <mergeCell ref="B58:H58"/>
    <mergeCell ref="B59:H59"/>
    <mergeCell ref="M2:N2"/>
    <mergeCell ref="A4:N4"/>
    <mergeCell ref="D7:G7"/>
    <mergeCell ref="E9:H9"/>
    <mergeCell ref="A20:N20"/>
    <mergeCell ref="B36:H36"/>
    <mergeCell ref="B37:H37"/>
    <mergeCell ref="B38:H38"/>
    <mergeCell ref="B39:H39"/>
    <mergeCell ref="B32:H32"/>
    <mergeCell ref="B33:H33"/>
    <mergeCell ref="B34:H34"/>
    <mergeCell ref="B35:H35"/>
    <mergeCell ref="B21:H21"/>
    <mergeCell ref="B22:H22"/>
    <mergeCell ref="L17:M17"/>
    <mergeCell ref="N17:N18"/>
    <mergeCell ref="B19:H19"/>
    <mergeCell ref="A16:N16"/>
    <mergeCell ref="A17:A18"/>
    <mergeCell ref="B17:H18"/>
    <mergeCell ref="I17:I18"/>
    <mergeCell ref="J17:K17"/>
    <mergeCell ref="D6:L6"/>
    <mergeCell ref="B430:H430"/>
    <mergeCell ref="B431:H431"/>
    <mergeCell ref="B23:H23"/>
    <mergeCell ref="B24:H24"/>
    <mergeCell ref="B25:H25"/>
    <mergeCell ref="B26:H26"/>
    <mergeCell ref="B28:H28"/>
    <mergeCell ref="B29:H29"/>
    <mergeCell ref="B30:H30"/>
    <mergeCell ref="B31:H31"/>
    <mergeCell ref="B27:H27"/>
    <mergeCell ref="B44:H44"/>
    <mergeCell ref="B45:H45"/>
    <mergeCell ref="B46:H46"/>
    <mergeCell ref="B47:H47"/>
    <mergeCell ref="B40:H40"/>
    <mergeCell ref="B41:H41"/>
    <mergeCell ref="B42:H42"/>
    <mergeCell ref="B43:H43"/>
    <mergeCell ref="B52:H52"/>
    <mergeCell ref="B53:H53"/>
    <mergeCell ref="B54:H54"/>
    <mergeCell ref="B55:H55"/>
    <mergeCell ref="B48:H48"/>
    <mergeCell ref="B438:H438"/>
    <mergeCell ref="B439:H439"/>
    <mergeCell ref="B440:H440"/>
    <mergeCell ref="B441:H441"/>
    <mergeCell ref="B442:H442"/>
    <mergeCell ref="B443:H443"/>
    <mergeCell ref="B432:H432"/>
    <mergeCell ref="B433:H433"/>
    <mergeCell ref="B434:H434"/>
    <mergeCell ref="B435:H435"/>
    <mergeCell ref="B436:H436"/>
    <mergeCell ref="B437:H437"/>
    <mergeCell ref="B453:H453"/>
    <mergeCell ref="B454:H454"/>
    <mergeCell ref="B455:H455"/>
    <mergeCell ref="B456:H456"/>
    <mergeCell ref="B457:H457"/>
    <mergeCell ref="B458:H458"/>
    <mergeCell ref="B445:H445"/>
    <mergeCell ref="B446:H446"/>
    <mergeCell ref="B447:H447"/>
    <mergeCell ref="B448:H448"/>
    <mergeCell ref="B449:H449"/>
    <mergeCell ref="B450:H450"/>
    <mergeCell ref="B451:H451"/>
    <mergeCell ref="B452:H452"/>
    <mergeCell ref="B475:H475"/>
    <mergeCell ref="B476:H476"/>
    <mergeCell ref="B465:H465"/>
    <mergeCell ref="B466:H466"/>
    <mergeCell ref="B467:H467"/>
    <mergeCell ref="B468:H468"/>
    <mergeCell ref="B469:H469"/>
    <mergeCell ref="B470:H470"/>
    <mergeCell ref="B459:H459"/>
    <mergeCell ref="B460:H460"/>
    <mergeCell ref="B461:H461"/>
    <mergeCell ref="B462:H462"/>
    <mergeCell ref="B463:H463"/>
    <mergeCell ref="B464:H464"/>
    <mergeCell ref="B600:H600"/>
    <mergeCell ref="A444:N444"/>
    <mergeCell ref="B478:H478"/>
    <mergeCell ref="B479:H479"/>
    <mergeCell ref="B480:H480"/>
    <mergeCell ref="B481:H481"/>
    <mergeCell ref="B482:H482"/>
    <mergeCell ref="B483:H483"/>
    <mergeCell ref="B484:H484"/>
    <mergeCell ref="B477:H477"/>
    <mergeCell ref="B585:H585"/>
    <mergeCell ref="B485:H485"/>
    <mergeCell ref="B486:H486"/>
    <mergeCell ref="B487:H487"/>
    <mergeCell ref="B488:H488"/>
    <mergeCell ref="B489:H489"/>
    <mergeCell ref="B490:H490"/>
    <mergeCell ref="B491:H491"/>
    <mergeCell ref="B492:H492"/>
    <mergeCell ref="B493:H493"/>
    <mergeCell ref="B471:H471"/>
    <mergeCell ref="B472:H472"/>
    <mergeCell ref="B473:H473"/>
    <mergeCell ref="B474:H474"/>
    <mergeCell ref="B500:H500"/>
    <mergeCell ref="B501:H501"/>
    <mergeCell ref="B502:H502"/>
    <mergeCell ref="B503:H503"/>
    <mergeCell ref="B504:H504"/>
    <mergeCell ref="B505:H505"/>
    <mergeCell ref="B494:H494"/>
    <mergeCell ref="B495:H495"/>
    <mergeCell ref="B496:H496"/>
    <mergeCell ref="B497:H497"/>
    <mergeCell ref="B498:H498"/>
    <mergeCell ref="B499:H499"/>
    <mergeCell ref="B512:H512"/>
    <mergeCell ref="B513:H513"/>
    <mergeCell ref="B514:H514"/>
    <mergeCell ref="B515:H515"/>
    <mergeCell ref="B525:H525"/>
    <mergeCell ref="B526:H526"/>
    <mergeCell ref="B527:H527"/>
    <mergeCell ref="B506:H506"/>
    <mergeCell ref="B507:H507"/>
    <mergeCell ref="B508:H508"/>
    <mergeCell ref="B509:H509"/>
    <mergeCell ref="B510:H510"/>
    <mergeCell ref="B511:H511"/>
    <mergeCell ref="B516:H516"/>
    <mergeCell ref="B517:H517"/>
    <mergeCell ref="B518:H518"/>
    <mergeCell ref="B519:H519"/>
    <mergeCell ref="B520:H520"/>
    <mergeCell ref="B521:H521"/>
    <mergeCell ref="B538:H538"/>
    <mergeCell ref="B539:H539"/>
    <mergeCell ref="B529:H529"/>
    <mergeCell ref="B522:H522"/>
    <mergeCell ref="B523:H523"/>
    <mergeCell ref="B524:H524"/>
    <mergeCell ref="B546:H546"/>
    <mergeCell ref="B547:H547"/>
    <mergeCell ref="B548:H548"/>
    <mergeCell ref="B530:H530"/>
    <mergeCell ref="B532:H532"/>
    <mergeCell ref="B533:H533"/>
    <mergeCell ref="B531:H531"/>
    <mergeCell ref="A528:N528"/>
    <mergeCell ref="B534:H534"/>
    <mergeCell ref="B535:H535"/>
    <mergeCell ref="B536:H536"/>
    <mergeCell ref="B537:H537"/>
    <mergeCell ref="B549:H549"/>
    <mergeCell ref="B550:H550"/>
    <mergeCell ref="B551:H551"/>
    <mergeCell ref="B540:H540"/>
    <mergeCell ref="B541:H541"/>
    <mergeCell ref="B542:H542"/>
    <mergeCell ref="B543:H543"/>
    <mergeCell ref="B544:H544"/>
    <mergeCell ref="B545:H545"/>
    <mergeCell ref="B558:H558"/>
    <mergeCell ref="B559:H559"/>
    <mergeCell ref="B560:H560"/>
    <mergeCell ref="B561:H561"/>
    <mergeCell ref="B562:H562"/>
    <mergeCell ref="B563:H563"/>
    <mergeCell ref="B552:H552"/>
    <mergeCell ref="B553:H553"/>
    <mergeCell ref="B554:H554"/>
    <mergeCell ref="B555:H555"/>
    <mergeCell ref="B556:H556"/>
    <mergeCell ref="B557:H557"/>
    <mergeCell ref="B580:H580"/>
    <mergeCell ref="B570:H570"/>
    <mergeCell ref="B571:H571"/>
    <mergeCell ref="B572:H572"/>
    <mergeCell ref="B573:H573"/>
    <mergeCell ref="B574:H574"/>
    <mergeCell ref="B575:H575"/>
    <mergeCell ref="B564:H564"/>
    <mergeCell ref="B565:H565"/>
    <mergeCell ref="B566:H566"/>
    <mergeCell ref="B567:H567"/>
    <mergeCell ref="B568:H568"/>
    <mergeCell ref="B569:H569"/>
    <mergeCell ref="I13:N14"/>
    <mergeCell ref="B593:H593"/>
    <mergeCell ref="B594:H594"/>
    <mergeCell ref="B599:H599"/>
    <mergeCell ref="B595:H595"/>
    <mergeCell ref="B596:H596"/>
    <mergeCell ref="B597:H597"/>
    <mergeCell ref="B598:H598"/>
    <mergeCell ref="B586:H586"/>
    <mergeCell ref="B584:H584"/>
    <mergeCell ref="B589:H589"/>
    <mergeCell ref="B590:H590"/>
    <mergeCell ref="B591:H591"/>
    <mergeCell ref="B592:H592"/>
    <mergeCell ref="B576:H576"/>
    <mergeCell ref="B577:H577"/>
    <mergeCell ref="B578:H578"/>
    <mergeCell ref="B579:H579"/>
    <mergeCell ref="B587:H587"/>
    <mergeCell ref="B588:H588"/>
    <mergeCell ref="B581:H581"/>
    <mergeCell ref="B582:H582"/>
    <mergeCell ref="B583:H583"/>
    <mergeCell ref="B152:H152"/>
    <mergeCell ref="B168:H168"/>
    <mergeCell ref="B169:H169"/>
    <mergeCell ref="B170:H170"/>
    <mergeCell ref="B171:H171"/>
    <mergeCell ref="B172:H172"/>
    <mergeCell ref="B173:H173"/>
    <mergeCell ref="B174:H174"/>
    <mergeCell ref="B175:H175"/>
    <mergeCell ref="B176:H176"/>
    <mergeCell ref="B177:H177"/>
    <mergeCell ref="B178:H178"/>
    <mergeCell ref="B179:H179"/>
    <mergeCell ref="B180:H180"/>
    <mergeCell ref="B181:H181"/>
    <mergeCell ref="B182:H182"/>
    <mergeCell ref="B183:H183"/>
    <mergeCell ref="B184:H184"/>
    <mergeCell ref="B185:H185"/>
    <mergeCell ref="B186:H186"/>
    <mergeCell ref="B187:H187"/>
    <mergeCell ref="B188:H188"/>
    <mergeCell ref="B189:H189"/>
    <mergeCell ref="B190:H190"/>
    <mergeCell ref="B191:H191"/>
    <mergeCell ref="B192:H192"/>
    <mergeCell ref="B193:H193"/>
    <mergeCell ref="B194:H194"/>
    <mergeCell ref="B195:H195"/>
    <mergeCell ref="B196:H196"/>
    <mergeCell ref="B197:H197"/>
    <mergeCell ref="B198:H198"/>
    <mergeCell ref="B199:H199"/>
    <mergeCell ref="B200:H200"/>
    <mergeCell ref="B201:H201"/>
    <mergeCell ref="B202:H202"/>
    <mergeCell ref="B203:H203"/>
    <mergeCell ref="B204:H204"/>
    <mergeCell ref="B205:H205"/>
    <mergeCell ref="B206:H206"/>
    <mergeCell ref="B207:H207"/>
    <mergeCell ref="B208:H208"/>
    <mergeCell ref="B209:H209"/>
    <mergeCell ref="B210:H210"/>
    <mergeCell ref="B211:H211"/>
    <mergeCell ref="B212:H212"/>
    <mergeCell ref="B213:H213"/>
    <mergeCell ref="B214:H214"/>
    <mergeCell ref="B215:H215"/>
    <mergeCell ref="B216:H216"/>
    <mergeCell ref="B217:H217"/>
    <mergeCell ref="B218:H218"/>
    <mergeCell ref="B219:H219"/>
    <mergeCell ref="B220:H220"/>
    <mergeCell ref="B221:H221"/>
  </mergeCells>
  <pageMargins left="0.59055118110236227" right="0.39370078740157483" top="0.59055118110236227" bottom="0.39370078740157483" header="0.19685039370078741" footer="0.19685039370078741"/>
  <pageSetup paperSize="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77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N384"/>
  <sheetViews>
    <sheetView tabSelected="1" view="pageBreakPreview" zoomScale="80" zoomScaleNormal="100" zoomScaleSheetLayoutView="80" workbookViewId="0">
      <selection activeCell="H8" sqref="H8"/>
    </sheetView>
  </sheetViews>
  <sheetFormatPr defaultRowHeight="15.75"/>
  <cols>
    <col min="1" max="1" width="7.7109375" style="1" customWidth="1"/>
    <col min="2" max="2" width="72.7109375" style="1" customWidth="1"/>
    <col min="3" max="3" width="13" style="1" customWidth="1"/>
    <col min="4" max="4" width="10.140625" style="71" bestFit="1" customWidth="1"/>
    <col min="5" max="6" width="9.42578125" style="1" customWidth="1"/>
    <col min="7" max="7" width="9.42578125" style="238" customWidth="1"/>
    <col min="8" max="8" width="45.28515625" style="1" customWidth="1"/>
    <col min="9" max="16384" width="9.140625" style="1"/>
  </cols>
  <sheetData>
    <row r="1" spans="1:14" s="3" customFormat="1" ht="12">
      <c r="H1" s="4" t="s">
        <v>537</v>
      </c>
    </row>
    <row r="2" spans="1:14" s="3" customFormat="1" ht="33.75" customHeight="1">
      <c r="G2" s="347" t="s">
        <v>2</v>
      </c>
      <c r="H2" s="347"/>
    </row>
    <row r="3" spans="1:14" s="3" customFormat="1" ht="12"/>
    <row r="4" spans="1:14" s="3" customFormat="1">
      <c r="A4" s="348" t="s">
        <v>538</v>
      </c>
      <c r="B4" s="348"/>
      <c r="C4" s="348"/>
      <c r="D4" s="348"/>
      <c r="E4" s="348"/>
      <c r="F4" s="348"/>
      <c r="G4" s="348"/>
      <c r="H4" s="348"/>
      <c r="I4" s="247"/>
      <c r="J4" s="247"/>
      <c r="K4" s="247"/>
      <c r="L4" s="247"/>
      <c r="M4" s="247"/>
      <c r="N4" s="247"/>
    </row>
    <row r="5" spans="1:14" s="3" customFormat="1" ht="12"/>
    <row r="6" spans="1:14" s="3" customFormat="1" ht="15" customHeight="1">
      <c r="A6" s="8" t="s">
        <v>11</v>
      </c>
      <c r="B6" s="8"/>
      <c r="C6" s="423" t="s">
        <v>892</v>
      </c>
      <c r="D6" s="423"/>
      <c r="E6" s="423"/>
      <c r="F6" s="423"/>
      <c r="G6" s="423"/>
      <c r="H6" s="423"/>
      <c r="I6" s="423"/>
      <c r="J6" s="423"/>
      <c r="K6" s="244"/>
      <c r="L6" s="244"/>
      <c r="M6" s="8"/>
      <c r="N6" s="8"/>
    </row>
    <row r="7" spans="1:14" s="3" customFormat="1" ht="12">
      <c r="A7" s="2"/>
      <c r="B7" s="2"/>
      <c r="C7" s="2"/>
      <c r="D7" s="349" t="s">
        <v>3</v>
      </c>
      <c r="E7" s="349"/>
      <c r="F7" s="349"/>
      <c r="G7" s="349"/>
      <c r="H7" s="2"/>
      <c r="I7" s="2"/>
      <c r="J7" s="72"/>
      <c r="K7" s="2"/>
      <c r="L7" s="2"/>
      <c r="M7" s="2"/>
      <c r="N7" s="2"/>
    </row>
    <row r="8" spans="1:14" s="3" customFormat="1">
      <c r="A8" s="1"/>
      <c r="B8" s="1"/>
      <c r="C8" s="1"/>
      <c r="D8" s="1"/>
      <c r="E8" s="1"/>
      <c r="F8" s="1"/>
      <c r="G8" s="1"/>
      <c r="H8" s="1"/>
      <c r="I8" s="1"/>
      <c r="J8" s="71"/>
      <c r="K8" s="1"/>
      <c r="L8" s="1"/>
      <c r="M8" s="1"/>
      <c r="N8" s="1"/>
    </row>
    <row r="9" spans="1:14" s="3" customFormat="1" ht="15" customHeight="1">
      <c r="A9" s="8"/>
      <c r="B9" s="9" t="s">
        <v>12</v>
      </c>
      <c r="C9" s="8"/>
      <c r="D9" s="379" t="s">
        <v>691</v>
      </c>
      <c r="E9" s="379"/>
      <c r="F9" s="379"/>
      <c r="G9" s="379"/>
      <c r="H9" s="379"/>
      <c r="I9" s="8"/>
      <c r="J9" s="73"/>
      <c r="K9" s="8"/>
      <c r="L9" s="8"/>
      <c r="M9" s="8"/>
      <c r="N9" s="8"/>
    </row>
    <row r="10" spans="1:14" s="3" customFormat="1">
      <c r="A10" s="1"/>
      <c r="B10" s="1"/>
      <c r="C10" s="1"/>
      <c r="D10" s="1"/>
      <c r="E10" s="1"/>
      <c r="F10" s="1"/>
      <c r="G10" s="1"/>
      <c r="H10" s="1"/>
      <c r="I10" s="1"/>
      <c r="J10" s="71"/>
      <c r="K10" s="1"/>
      <c r="L10" s="1"/>
      <c r="M10" s="1"/>
      <c r="N10" s="1"/>
    </row>
    <row r="11" spans="1:14" s="3" customFormat="1" ht="15">
      <c r="A11" s="8"/>
      <c r="B11" s="8"/>
      <c r="D11" s="8"/>
      <c r="E11" s="8"/>
      <c r="F11" s="9" t="s">
        <v>13</v>
      </c>
      <c r="G11" s="10" t="s">
        <v>895</v>
      </c>
      <c r="H11" s="8" t="s">
        <v>4</v>
      </c>
      <c r="J11" s="73"/>
      <c r="K11" s="8"/>
      <c r="L11" s="8"/>
      <c r="M11" s="8"/>
      <c r="N11" s="8"/>
    </row>
    <row r="12" spans="1:14" s="3" customFormat="1">
      <c r="A12" s="1"/>
      <c r="B12" s="1"/>
      <c r="C12" s="1"/>
      <c r="D12" s="1"/>
      <c r="E12" s="1"/>
      <c r="F12" s="1"/>
      <c r="G12" s="1"/>
      <c r="H12" s="1"/>
      <c r="I12" s="1"/>
      <c r="J12" s="71"/>
      <c r="K12" s="1"/>
      <c r="L12" s="1"/>
      <c r="M12" s="1"/>
      <c r="N12" s="1"/>
    </row>
    <row r="13" spans="1:14" s="3" customFormat="1" ht="33.75" customHeight="1">
      <c r="A13" s="421" t="s">
        <v>14</v>
      </c>
      <c r="B13" s="421"/>
      <c r="C13" s="422" t="s">
        <v>897</v>
      </c>
      <c r="D13" s="422"/>
      <c r="E13" s="422"/>
      <c r="F13" s="422"/>
      <c r="G13" s="422"/>
      <c r="H13" s="422"/>
      <c r="J13" s="245"/>
      <c r="K13" s="245"/>
      <c r="L13" s="245"/>
      <c r="M13" s="245"/>
      <c r="N13" s="245"/>
    </row>
    <row r="14" spans="1:14" ht="14.25" customHeight="1">
      <c r="A14" s="7" t="s">
        <v>5</v>
      </c>
      <c r="B14" s="2"/>
      <c r="C14" s="2"/>
      <c r="D14" s="2"/>
      <c r="E14" s="2"/>
      <c r="F14" s="2"/>
      <c r="G14" s="2"/>
      <c r="H14" s="2"/>
      <c r="I14" s="245"/>
      <c r="J14" s="245"/>
      <c r="K14" s="245"/>
      <c r="L14" s="245"/>
      <c r="M14" s="245"/>
      <c r="N14" s="245"/>
    </row>
    <row r="15" spans="1:14">
      <c r="D15" s="1"/>
      <c r="G15" s="1"/>
      <c r="J15" s="71"/>
    </row>
    <row r="16" spans="1:14" ht="14.25" customHeight="1">
      <c r="A16" s="367" t="s">
        <v>15</v>
      </c>
      <c r="B16" s="367"/>
      <c r="C16" s="367"/>
      <c r="D16" s="367"/>
      <c r="E16" s="367"/>
      <c r="F16" s="367"/>
      <c r="G16" s="367"/>
      <c r="H16" s="367"/>
      <c r="I16" s="246"/>
      <c r="J16" s="246"/>
      <c r="K16" s="246"/>
      <c r="L16" s="246"/>
      <c r="M16" s="246"/>
      <c r="N16" s="246"/>
    </row>
    <row r="17" spans="1:10" s="8" customFormat="1" thickBot="1">
      <c r="A17" s="367"/>
      <c r="B17" s="367"/>
      <c r="C17" s="367"/>
      <c r="D17" s="367"/>
      <c r="E17" s="367"/>
      <c r="F17" s="367"/>
      <c r="G17" s="367"/>
      <c r="H17" s="367"/>
    </row>
    <row r="18" spans="1:10" s="3" customFormat="1" ht="50.25" customHeight="1">
      <c r="A18" s="368" t="s">
        <v>6</v>
      </c>
      <c r="B18" s="370" t="s">
        <v>7</v>
      </c>
      <c r="C18" s="376" t="s">
        <v>8</v>
      </c>
      <c r="D18" s="377" t="s">
        <v>896</v>
      </c>
      <c r="E18" s="378"/>
      <c r="F18" s="360" t="s">
        <v>539</v>
      </c>
      <c r="G18" s="361"/>
      <c r="H18" s="362" t="s">
        <v>540</v>
      </c>
    </row>
    <row r="19" spans="1:10" s="3" customFormat="1" ht="51">
      <c r="A19" s="369"/>
      <c r="B19" s="373"/>
      <c r="C19" s="363"/>
      <c r="D19" s="32" t="s">
        <v>0</v>
      </c>
      <c r="E19" s="33" t="s">
        <v>898</v>
      </c>
      <c r="F19" s="33" t="s">
        <v>9</v>
      </c>
      <c r="G19" s="239" t="s">
        <v>10</v>
      </c>
      <c r="H19" s="363"/>
    </row>
    <row r="20" spans="1:10" s="2" customFormat="1" ht="12.75" thickBot="1">
      <c r="A20" s="34">
        <v>1</v>
      </c>
      <c r="B20" s="249">
        <v>2</v>
      </c>
      <c r="C20" s="35">
        <v>3</v>
      </c>
      <c r="D20" s="250">
        <v>4</v>
      </c>
      <c r="E20" s="34">
        <v>5</v>
      </c>
      <c r="F20" s="34">
        <v>6</v>
      </c>
      <c r="G20" s="34">
        <v>7</v>
      </c>
      <c r="H20" s="34">
        <v>8</v>
      </c>
    </row>
    <row r="21" spans="1:10">
      <c r="A21" s="415" t="str">
        <f>план!A22</f>
        <v>БЮДЖЕТ ДОХОДОВ И РАСХОДОВ</v>
      </c>
      <c r="B21" s="416"/>
      <c r="C21" s="416"/>
      <c r="D21" s="416"/>
      <c r="E21" s="416"/>
      <c r="F21" s="416"/>
      <c r="G21" s="416"/>
      <c r="H21" s="417"/>
    </row>
    <row r="22" spans="1:10">
      <c r="A22" s="226" t="s">
        <v>17</v>
      </c>
      <c r="B22" s="118" t="s">
        <v>761</v>
      </c>
      <c r="C22" s="150" t="s">
        <v>696</v>
      </c>
      <c r="D22" s="255">
        <v>164.05812043146</v>
      </c>
      <c r="E22" s="255">
        <v>144.83600000000001</v>
      </c>
      <c r="F22" s="255">
        <v>-19.222120431459985</v>
      </c>
      <c r="G22" s="256">
        <v>-0.1171665284285064</v>
      </c>
      <c r="H22" s="227"/>
      <c r="J22" s="225"/>
    </row>
    <row r="23" spans="1:10">
      <c r="A23" s="228" t="s">
        <v>20</v>
      </c>
      <c r="B23" s="110" t="s">
        <v>474</v>
      </c>
      <c r="C23" s="151" t="s">
        <v>696</v>
      </c>
      <c r="D23" s="54">
        <v>0</v>
      </c>
      <c r="E23" s="257"/>
      <c r="F23" s="255">
        <v>0</v>
      </c>
      <c r="G23" s="253"/>
      <c r="H23" s="227"/>
      <c r="J23" s="225"/>
    </row>
    <row r="24" spans="1:10">
      <c r="A24" s="228" t="s">
        <v>28</v>
      </c>
      <c r="B24" s="110" t="s">
        <v>703</v>
      </c>
      <c r="C24" s="151" t="s">
        <v>696</v>
      </c>
      <c r="D24" s="54">
        <v>0</v>
      </c>
      <c r="E24" s="257"/>
      <c r="F24" s="255">
        <v>0</v>
      </c>
      <c r="G24" s="253"/>
      <c r="H24" s="227"/>
      <c r="J24" s="225"/>
    </row>
    <row r="25" spans="1:10">
      <c r="A25" s="228" t="s">
        <v>30</v>
      </c>
      <c r="B25" s="110" t="s">
        <v>258</v>
      </c>
      <c r="C25" s="151" t="s">
        <v>696</v>
      </c>
      <c r="D25" s="54">
        <v>145.39124647145999</v>
      </c>
      <c r="E25" s="229">
        <v>110.658</v>
      </c>
      <c r="F25" s="255">
        <v>-34.733246471459992</v>
      </c>
      <c r="G25" s="253">
        <v>-0.23889503195282158</v>
      </c>
      <c r="H25" s="227"/>
      <c r="J25" s="225"/>
    </row>
    <row r="26" spans="1:10">
      <c r="A26" s="228" t="s">
        <v>32</v>
      </c>
      <c r="B26" s="110" t="s">
        <v>704</v>
      </c>
      <c r="C26" s="151" t="s">
        <v>696</v>
      </c>
      <c r="D26" s="54">
        <v>0</v>
      </c>
      <c r="E26" s="229"/>
      <c r="F26" s="255">
        <v>0</v>
      </c>
      <c r="G26" s="253"/>
      <c r="H26" s="227"/>
      <c r="J26" s="225"/>
    </row>
    <row r="27" spans="1:10">
      <c r="A27" s="228" t="s">
        <v>34</v>
      </c>
      <c r="B27" s="110" t="s">
        <v>264</v>
      </c>
      <c r="C27" s="151" t="s">
        <v>696</v>
      </c>
      <c r="D27" s="54">
        <v>3.38517</v>
      </c>
      <c r="E27" s="275">
        <v>0.879</v>
      </c>
      <c r="F27" s="255">
        <v>-2.50617</v>
      </c>
      <c r="G27" s="253">
        <v>-0.74033800370439296</v>
      </c>
      <c r="H27" s="227"/>
      <c r="J27" s="225"/>
    </row>
    <row r="28" spans="1:10">
      <c r="A28" s="228" t="s">
        <v>36</v>
      </c>
      <c r="B28" s="110" t="s">
        <v>267</v>
      </c>
      <c r="C28" s="151" t="s">
        <v>696</v>
      </c>
      <c r="D28" s="54">
        <v>0</v>
      </c>
      <c r="E28" s="229"/>
      <c r="F28" s="255">
        <v>0</v>
      </c>
      <c r="G28" s="253"/>
      <c r="H28" s="227"/>
      <c r="J28" s="225"/>
    </row>
    <row r="29" spans="1:10">
      <c r="A29" s="228" t="s">
        <v>38</v>
      </c>
      <c r="B29" s="110" t="s">
        <v>705</v>
      </c>
      <c r="C29" s="151" t="s">
        <v>696</v>
      </c>
      <c r="D29" s="54">
        <v>0</v>
      </c>
      <c r="E29" s="229"/>
      <c r="F29" s="255">
        <v>0</v>
      </c>
      <c r="G29" s="253"/>
      <c r="H29" s="227"/>
      <c r="J29" s="225"/>
    </row>
    <row r="30" spans="1:10" ht="31.5">
      <c r="A30" s="228" t="s">
        <v>40</v>
      </c>
      <c r="B30" s="115" t="s">
        <v>706</v>
      </c>
      <c r="C30" s="151" t="s">
        <v>696</v>
      </c>
      <c r="D30" s="54">
        <v>0</v>
      </c>
      <c r="E30" s="229"/>
      <c r="F30" s="255">
        <v>0</v>
      </c>
      <c r="G30" s="253"/>
      <c r="H30" s="227"/>
      <c r="J30" s="225"/>
    </row>
    <row r="31" spans="1:10">
      <c r="A31" s="228" t="s">
        <v>42</v>
      </c>
      <c r="B31" s="116" t="s">
        <v>707</v>
      </c>
      <c r="C31" s="151" t="s">
        <v>696</v>
      </c>
      <c r="D31" s="54">
        <v>0</v>
      </c>
      <c r="E31" s="229"/>
      <c r="F31" s="255">
        <v>0</v>
      </c>
      <c r="G31" s="253"/>
      <c r="H31" s="227"/>
      <c r="J31" s="225"/>
    </row>
    <row r="32" spans="1:10">
      <c r="A32" s="228" t="s">
        <v>44</v>
      </c>
      <c r="B32" s="116" t="s">
        <v>45</v>
      </c>
      <c r="C32" s="151" t="s">
        <v>696</v>
      </c>
      <c r="D32" s="54">
        <v>0</v>
      </c>
      <c r="E32" s="229"/>
      <c r="F32" s="255">
        <v>0</v>
      </c>
      <c r="G32" s="253"/>
      <c r="H32" s="254"/>
      <c r="J32" s="225"/>
    </row>
    <row r="33" spans="1:10" ht="31.5">
      <c r="A33" s="228" t="s">
        <v>46</v>
      </c>
      <c r="B33" s="110" t="s">
        <v>279</v>
      </c>
      <c r="C33" s="151" t="s">
        <v>696</v>
      </c>
      <c r="D33" s="54">
        <v>15.281703960000002</v>
      </c>
      <c r="E33" s="229">
        <v>33.298999999999999</v>
      </c>
      <c r="F33" s="255">
        <v>18.017296039999998</v>
      </c>
      <c r="G33" s="253"/>
      <c r="H33" s="254" t="s">
        <v>893</v>
      </c>
      <c r="J33" s="225"/>
    </row>
    <row r="34" spans="1:10" ht="31.5">
      <c r="A34" s="226" t="s">
        <v>48</v>
      </c>
      <c r="B34" s="118" t="s">
        <v>762</v>
      </c>
      <c r="C34" s="150" t="s">
        <v>696</v>
      </c>
      <c r="D34" s="255">
        <v>107.89067965242033</v>
      </c>
      <c r="E34" s="255">
        <v>102.55951236999999</v>
      </c>
      <c r="F34" s="255">
        <v>-5.3311672824203384</v>
      </c>
      <c r="G34" s="256">
        <v>-4.9412676790944132E-2</v>
      </c>
      <c r="H34" s="254"/>
      <c r="J34" s="225"/>
    </row>
    <row r="35" spans="1:10">
      <c r="A35" s="228" t="s">
        <v>50</v>
      </c>
      <c r="B35" s="110" t="s">
        <v>474</v>
      </c>
      <c r="C35" s="151" t="s">
        <v>696</v>
      </c>
      <c r="D35" s="54">
        <v>0</v>
      </c>
      <c r="E35" s="257"/>
      <c r="F35" s="255">
        <v>0</v>
      </c>
      <c r="G35" s="253"/>
      <c r="H35" s="254"/>
      <c r="J35" s="225"/>
    </row>
    <row r="36" spans="1:10">
      <c r="A36" s="228" t="s">
        <v>54</v>
      </c>
      <c r="B36" s="110" t="s">
        <v>703</v>
      </c>
      <c r="C36" s="151" t="s">
        <v>696</v>
      </c>
      <c r="D36" s="54">
        <v>0</v>
      </c>
      <c r="E36" s="257"/>
      <c r="F36" s="255">
        <v>0</v>
      </c>
      <c r="G36" s="253"/>
      <c r="H36" s="254"/>
      <c r="J36" s="225"/>
    </row>
    <row r="37" spans="1:10">
      <c r="A37" s="228" t="s">
        <v>55</v>
      </c>
      <c r="B37" s="110" t="s">
        <v>258</v>
      </c>
      <c r="C37" s="151" t="s">
        <v>696</v>
      </c>
      <c r="D37" s="54">
        <v>0</v>
      </c>
      <c r="E37" s="257"/>
      <c r="F37" s="255">
        <v>0</v>
      </c>
      <c r="G37" s="253"/>
      <c r="H37" s="254"/>
      <c r="J37" s="225"/>
    </row>
    <row r="38" spans="1:10">
      <c r="A38" s="228" t="s">
        <v>56</v>
      </c>
      <c r="B38" s="110" t="s">
        <v>704</v>
      </c>
      <c r="C38" s="151" t="s">
        <v>696</v>
      </c>
      <c r="D38" s="54">
        <v>0</v>
      </c>
      <c r="E38" s="257"/>
      <c r="F38" s="255">
        <v>0</v>
      </c>
      <c r="G38" s="253"/>
      <c r="H38" s="254"/>
      <c r="J38" s="225"/>
    </row>
    <row r="39" spans="1:10">
      <c r="A39" s="228" t="s">
        <v>57</v>
      </c>
      <c r="B39" s="110" t="s">
        <v>264</v>
      </c>
      <c r="C39" s="151" t="s">
        <v>696</v>
      </c>
      <c r="D39" s="54">
        <v>0</v>
      </c>
      <c r="E39" s="257"/>
      <c r="F39" s="255">
        <v>0</v>
      </c>
      <c r="G39" s="253"/>
      <c r="H39" s="254"/>
      <c r="J39" s="225"/>
    </row>
    <row r="40" spans="1:10">
      <c r="A40" s="228" t="s">
        <v>58</v>
      </c>
      <c r="B40" s="110" t="s">
        <v>267</v>
      </c>
      <c r="C40" s="151" t="s">
        <v>696</v>
      </c>
      <c r="D40" s="54">
        <v>0</v>
      </c>
      <c r="E40" s="257"/>
      <c r="F40" s="255">
        <v>0</v>
      </c>
      <c r="G40" s="253"/>
      <c r="H40" s="254"/>
      <c r="J40" s="225"/>
    </row>
    <row r="41" spans="1:10">
      <c r="A41" s="228" t="s">
        <v>59</v>
      </c>
      <c r="B41" s="110" t="s">
        <v>705</v>
      </c>
      <c r="C41" s="151" t="s">
        <v>696</v>
      </c>
      <c r="D41" s="54">
        <v>0</v>
      </c>
      <c r="E41" s="257"/>
      <c r="F41" s="255">
        <v>0</v>
      </c>
      <c r="G41" s="253"/>
      <c r="H41" s="254"/>
      <c r="J41" s="225"/>
    </row>
    <row r="42" spans="1:10" ht="31.5">
      <c r="A42" s="228" t="s">
        <v>60</v>
      </c>
      <c r="B42" s="115" t="s">
        <v>706</v>
      </c>
      <c r="C42" s="151" t="s">
        <v>696</v>
      </c>
      <c r="D42" s="54">
        <v>0</v>
      </c>
      <c r="E42" s="257"/>
      <c r="F42" s="255">
        <v>0</v>
      </c>
      <c r="G42" s="253"/>
      <c r="H42" s="254"/>
      <c r="J42" s="225"/>
    </row>
    <row r="43" spans="1:10">
      <c r="A43" s="228" t="s">
        <v>61</v>
      </c>
      <c r="B43" s="116" t="s">
        <v>707</v>
      </c>
      <c r="C43" s="151" t="s">
        <v>696</v>
      </c>
      <c r="D43" s="54">
        <v>0</v>
      </c>
      <c r="E43" s="257"/>
      <c r="F43" s="255">
        <v>0</v>
      </c>
      <c r="G43" s="253"/>
      <c r="H43" s="254"/>
      <c r="J43" s="225"/>
    </row>
    <row r="44" spans="1:10">
      <c r="A44" s="228" t="s">
        <v>62</v>
      </c>
      <c r="B44" s="116" t="s">
        <v>45</v>
      </c>
      <c r="C44" s="151" t="s">
        <v>696</v>
      </c>
      <c r="D44" s="54">
        <v>0</v>
      </c>
      <c r="E44" s="257"/>
      <c r="F44" s="255">
        <v>0</v>
      </c>
      <c r="G44" s="253"/>
      <c r="H44" s="254"/>
      <c r="J44" s="225"/>
    </row>
    <row r="45" spans="1:10">
      <c r="A45" s="228" t="s">
        <v>63</v>
      </c>
      <c r="B45" s="110" t="s">
        <v>279</v>
      </c>
      <c r="C45" s="151" t="s">
        <v>696</v>
      </c>
      <c r="D45" s="54"/>
      <c r="E45" s="257">
        <v>7.4565847099999996</v>
      </c>
      <c r="F45" s="255">
        <v>7.4565847099999996</v>
      </c>
      <c r="G45" s="253"/>
      <c r="H45" s="254"/>
      <c r="J45" s="225"/>
    </row>
    <row r="46" spans="1:10">
      <c r="A46" s="228" t="s">
        <v>763</v>
      </c>
      <c r="B46" s="124" t="s">
        <v>764</v>
      </c>
      <c r="C46" s="151" t="s">
        <v>696</v>
      </c>
      <c r="D46" s="54">
        <v>9.7698284099999988</v>
      </c>
      <c r="E46" s="229">
        <v>6.3450974299999992</v>
      </c>
      <c r="F46" s="255">
        <v>-3.4247309799999996</v>
      </c>
      <c r="G46" s="253">
        <v>-0.35054156903048411</v>
      </c>
      <c r="H46" s="254"/>
      <c r="J46" s="225"/>
    </row>
    <row r="47" spans="1:10">
      <c r="A47" s="228" t="s">
        <v>765</v>
      </c>
      <c r="B47" s="116" t="s">
        <v>766</v>
      </c>
      <c r="C47" s="151" t="s">
        <v>696</v>
      </c>
      <c r="D47" s="54">
        <v>0</v>
      </c>
      <c r="E47" s="257"/>
      <c r="F47" s="255">
        <v>0</v>
      </c>
      <c r="G47" s="253"/>
      <c r="H47" s="254"/>
      <c r="J47" s="225"/>
    </row>
    <row r="48" spans="1:10">
      <c r="A48" s="228" t="s">
        <v>767</v>
      </c>
      <c r="B48" s="116" t="s">
        <v>768</v>
      </c>
      <c r="C48" s="151" t="s">
        <v>696</v>
      </c>
      <c r="D48" s="54">
        <v>9.7298284099999996</v>
      </c>
      <c r="E48" s="229">
        <v>6.3450974299999992</v>
      </c>
      <c r="F48" s="255">
        <v>-3.3847309800000005</v>
      </c>
      <c r="G48" s="253">
        <v>-0.34787160033791392</v>
      </c>
      <c r="H48" s="254"/>
      <c r="J48" s="225"/>
    </row>
    <row r="49" spans="1:10" ht="31.5">
      <c r="A49" s="228" t="s">
        <v>769</v>
      </c>
      <c r="B49" s="125" t="s">
        <v>69</v>
      </c>
      <c r="C49" s="151" t="s">
        <v>696</v>
      </c>
      <c r="D49" s="54">
        <v>9.7298284099999996</v>
      </c>
      <c r="E49" s="229">
        <v>6.1547389499999996</v>
      </c>
      <c r="F49" s="255">
        <v>-3.5750894600000001</v>
      </c>
      <c r="G49" s="253">
        <v>-0.36743602346837279</v>
      </c>
      <c r="H49" s="254"/>
      <c r="J49" s="225"/>
    </row>
    <row r="50" spans="1:10" ht="31.5">
      <c r="A50" s="228" t="s">
        <v>770</v>
      </c>
      <c r="B50" s="126" t="s">
        <v>71</v>
      </c>
      <c r="C50" s="151" t="s">
        <v>696</v>
      </c>
      <c r="D50" s="54">
        <v>9.7298284099999996</v>
      </c>
      <c r="E50" s="229">
        <v>6.1547389499999996</v>
      </c>
      <c r="F50" s="255">
        <v>-3.5750894600000001</v>
      </c>
      <c r="G50" s="253">
        <v>-0.36743602346837279</v>
      </c>
      <c r="H50" s="254" t="s">
        <v>894</v>
      </c>
      <c r="J50" s="225"/>
    </row>
    <row r="51" spans="1:10">
      <c r="A51" s="228" t="s">
        <v>771</v>
      </c>
      <c r="B51" s="126" t="s">
        <v>73</v>
      </c>
      <c r="C51" s="151" t="s">
        <v>696</v>
      </c>
      <c r="D51" s="54">
        <v>0</v>
      </c>
      <c r="E51" s="257"/>
      <c r="F51" s="255">
        <v>0</v>
      </c>
      <c r="G51" s="253"/>
      <c r="H51" s="227"/>
      <c r="J51" s="225"/>
    </row>
    <row r="52" spans="1:10">
      <c r="A52" s="228" t="s">
        <v>772</v>
      </c>
      <c r="B52" s="125" t="s">
        <v>75</v>
      </c>
      <c r="C52" s="151" t="s">
        <v>696</v>
      </c>
      <c r="D52" s="54">
        <v>0</v>
      </c>
      <c r="E52" s="257"/>
      <c r="F52" s="255">
        <v>0</v>
      </c>
      <c r="G52" s="253"/>
      <c r="H52" s="227"/>
      <c r="J52" s="225"/>
    </row>
    <row r="53" spans="1:10">
      <c r="A53" s="228" t="s">
        <v>773</v>
      </c>
      <c r="B53" s="116" t="s">
        <v>774</v>
      </c>
      <c r="C53" s="151" t="s">
        <v>696</v>
      </c>
      <c r="D53" s="54">
        <v>0.04</v>
      </c>
      <c r="E53" s="236">
        <v>0.19035848</v>
      </c>
      <c r="F53" s="255">
        <v>0.15035847999999999</v>
      </c>
      <c r="G53" s="253">
        <v>3.7589619999999995</v>
      </c>
      <c r="H53" s="227"/>
      <c r="J53" s="225"/>
    </row>
    <row r="54" spans="1:10">
      <c r="A54" s="228" t="s">
        <v>775</v>
      </c>
      <c r="B54" s="116" t="s">
        <v>776</v>
      </c>
      <c r="C54" s="151" t="s">
        <v>696</v>
      </c>
      <c r="D54" s="54">
        <v>0</v>
      </c>
      <c r="E54" s="229"/>
      <c r="F54" s="255">
        <v>0</v>
      </c>
      <c r="G54" s="253"/>
      <c r="H54" s="227"/>
      <c r="J54" s="225"/>
    </row>
    <row r="55" spans="1:10">
      <c r="A55" s="228" t="s">
        <v>777</v>
      </c>
      <c r="B55" s="124" t="s">
        <v>778</v>
      </c>
      <c r="C55" s="151" t="s">
        <v>696</v>
      </c>
      <c r="D55" s="54">
        <v>16.5308736</v>
      </c>
      <c r="E55" s="229">
        <v>16.715012139999999</v>
      </c>
      <c r="F55" s="255">
        <v>0.1841385399999993</v>
      </c>
      <c r="G55" s="253">
        <v>1.1139068899540755E-2</v>
      </c>
      <c r="H55" s="227"/>
      <c r="J55" s="225"/>
    </row>
    <row r="56" spans="1:10" ht="31.5">
      <c r="A56" s="228" t="s">
        <v>779</v>
      </c>
      <c r="B56" s="127" t="s">
        <v>82</v>
      </c>
      <c r="C56" s="151" t="s">
        <v>696</v>
      </c>
      <c r="D56" s="54"/>
      <c r="E56" s="257"/>
      <c r="F56" s="255">
        <v>0</v>
      </c>
      <c r="G56" s="236"/>
      <c r="H56" s="227"/>
      <c r="J56" s="225"/>
    </row>
    <row r="57" spans="1:10" ht="31.5">
      <c r="A57" s="228" t="s">
        <v>780</v>
      </c>
      <c r="B57" s="127" t="s">
        <v>84</v>
      </c>
      <c r="C57" s="151" t="s">
        <v>696</v>
      </c>
      <c r="D57" s="54">
        <v>0</v>
      </c>
      <c r="E57" s="257"/>
      <c r="F57" s="255">
        <v>0</v>
      </c>
      <c r="G57" s="253"/>
      <c r="H57" s="227"/>
      <c r="J57" s="225"/>
    </row>
    <row r="58" spans="1:10">
      <c r="A58" s="228" t="s">
        <v>781</v>
      </c>
      <c r="B58" s="116" t="s">
        <v>782</v>
      </c>
      <c r="C58" s="151" t="s">
        <v>696</v>
      </c>
      <c r="D58" s="54">
        <v>0</v>
      </c>
      <c r="E58" s="257"/>
      <c r="F58" s="255">
        <v>0</v>
      </c>
      <c r="G58" s="253"/>
      <c r="H58" s="227"/>
      <c r="J58" s="225"/>
    </row>
    <row r="59" spans="1:10">
      <c r="A59" s="228" t="s">
        <v>783</v>
      </c>
      <c r="B59" s="116" t="s">
        <v>784</v>
      </c>
      <c r="C59" s="151" t="s">
        <v>696</v>
      </c>
      <c r="D59" s="54">
        <v>0</v>
      </c>
      <c r="E59" s="257"/>
      <c r="F59" s="255">
        <v>0</v>
      </c>
      <c r="G59" s="253"/>
      <c r="H59" s="227"/>
      <c r="J59" s="225"/>
    </row>
    <row r="60" spans="1:10">
      <c r="A60" s="228" t="s">
        <v>785</v>
      </c>
      <c r="B60" s="116" t="s">
        <v>90</v>
      </c>
      <c r="C60" s="151" t="s">
        <v>696</v>
      </c>
      <c r="D60" s="54">
        <v>16.5308736</v>
      </c>
      <c r="E60" s="229">
        <v>16.715012139999999</v>
      </c>
      <c r="F60" s="255">
        <v>0.1841385399999993</v>
      </c>
      <c r="G60" s="253">
        <v>1.1139068899540755E-2</v>
      </c>
      <c r="H60" s="227"/>
      <c r="J60" s="225"/>
    </row>
    <row r="61" spans="1:10">
      <c r="A61" s="228" t="s">
        <v>786</v>
      </c>
      <c r="B61" s="124" t="s">
        <v>787</v>
      </c>
      <c r="C61" s="151" t="s">
        <v>696</v>
      </c>
      <c r="D61" s="54">
        <v>25.534970138199999</v>
      </c>
      <c r="E61" s="229">
        <v>30.20509964</v>
      </c>
      <c r="F61" s="255">
        <v>4.6701295018000017</v>
      </c>
      <c r="G61" s="253">
        <v>0.18289152000274111</v>
      </c>
      <c r="H61" s="227"/>
      <c r="J61" s="225"/>
    </row>
    <row r="62" spans="1:10">
      <c r="A62" s="228" t="s">
        <v>788</v>
      </c>
      <c r="B62" s="124" t="s">
        <v>789</v>
      </c>
      <c r="C62" s="151" t="s">
        <v>696</v>
      </c>
      <c r="D62" s="54">
        <v>6.8261315738049992</v>
      </c>
      <c r="E62" s="229">
        <v>1.68058975</v>
      </c>
      <c r="F62" s="255">
        <v>-5.145541823804999</v>
      </c>
      <c r="G62" s="253">
        <v>-0.75380056305255017</v>
      </c>
      <c r="H62" s="227"/>
      <c r="J62" s="225"/>
    </row>
    <row r="63" spans="1:10">
      <c r="A63" s="228" t="s">
        <v>790</v>
      </c>
      <c r="B63" s="124" t="s">
        <v>791</v>
      </c>
      <c r="C63" s="151" t="s">
        <v>696</v>
      </c>
      <c r="D63" s="54">
        <v>0.81570842085999995</v>
      </c>
      <c r="E63" s="257">
        <v>0.36556300000000003</v>
      </c>
      <c r="F63" s="255">
        <v>-0.45014542085999992</v>
      </c>
      <c r="G63" s="253">
        <v>-0.55184598975380494</v>
      </c>
      <c r="H63" s="227"/>
      <c r="J63" s="225"/>
    </row>
    <row r="64" spans="1:10">
      <c r="A64" s="228" t="s">
        <v>792</v>
      </c>
      <c r="B64" s="116" t="s">
        <v>98</v>
      </c>
      <c r="C64" s="151" t="s">
        <v>696</v>
      </c>
      <c r="D64" s="54">
        <v>0.774285</v>
      </c>
      <c r="E64" s="49">
        <v>0.36556300000000003</v>
      </c>
      <c r="F64" s="255">
        <v>-0.40872199999999997</v>
      </c>
      <c r="G64" s="253"/>
      <c r="H64" s="227"/>
      <c r="J64" s="225"/>
    </row>
    <row r="65" spans="1:10">
      <c r="A65" s="228" t="s">
        <v>793</v>
      </c>
      <c r="B65" s="116" t="s">
        <v>100</v>
      </c>
      <c r="C65" s="151" t="s">
        <v>696</v>
      </c>
      <c r="D65" s="54">
        <v>4.142342085999999E-2</v>
      </c>
      <c r="E65" s="257"/>
      <c r="F65" s="255">
        <v>-4.142342085999999E-2</v>
      </c>
      <c r="G65" s="253">
        <v>-1</v>
      </c>
      <c r="H65" s="227"/>
      <c r="J65" s="225"/>
    </row>
    <row r="66" spans="1:10">
      <c r="A66" s="228" t="s">
        <v>794</v>
      </c>
      <c r="B66" s="124" t="s">
        <v>795</v>
      </c>
      <c r="C66" s="151" t="s">
        <v>696</v>
      </c>
      <c r="D66" s="54">
        <v>48.413167509555336</v>
      </c>
      <c r="E66" s="229">
        <v>39.7915657</v>
      </c>
      <c r="F66" s="255">
        <v>-8.6216018095553366</v>
      </c>
      <c r="G66" s="253">
        <v>-0.17808382002383311</v>
      </c>
      <c r="H66" s="227"/>
      <c r="J66" s="225"/>
    </row>
    <row r="67" spans="1:10">
      <c r="A67" s="228" t="s">
        <v>796</v>
      </c>
      <c r="B67" s="116" t="s">
        <v>104</v>
      </c>
      <c r="C67" s="151" t="s">
        <v>696</v>
      </c>
      <c r="D67" s="54">
        <v>0</v>
      </c>
      <c r="E67" s="257">
        <v>0</v>
      </c>
      <c r="F67" s="255">
        <v>0</v>
      </c>
      <c r="G67" s="253"/>
      <c r="H67" s="227"/>
      <c r="J67" s="225"/>
    </row>
    <row r="68" spans="1:10">
      <c r="A68" s="228" t="s">
        <v>797</v>
      </c>
      <c r="B68" s="116" t="s">
        <v>106</v>
      </c>
      <c r="C68" s="151" t="s">
        <v>696</v>
      </c>
      <c r="D68" s="54">
        <v>37.785176709555337</v>
      </c>
      <c r="E68" s="229">
        <v>28.160489549999998</v>
      </c>
      <c r="F68" s="255">
        <v>-9.6246871595553394</v>
      </c>
      <c r="G68" s="253">
        <v>-0.25472124250040606</v>
      </c>
      <c r="H68" s="227"/>
      <c r="J68" s="225"/>
    </row>
    <row r="69" spans="1:10">
      <c r="A69" s="228" t="s">
        <v>798</v>
      </c>
      <c r="B69" s="116" t="s">
        <v>108</v>
      </c>
      <c r="C69" s="151" t="s">
        <v>696</v>
      </c>
      <c r="D69" s="54">
        <v>10.627990799999999</v>
      </c>
      <c r="E69" s="236">
        <v>11.63107615</v>
      </c>
      <c r="F69" s="255">
        <v>1.003085350000001</v>
      </c>
      <c r="G69" s="253">
        <v>9.4381465779966714E-2</v>
      </c>
      <c r="H69" s="227"/>
      <c r="J69" s="225"/>
    </row>
    <row r="70" spans="1:10">
      <c r="A70" s="228" t="s">
        <v>799</v>
      </c>
      <c r="B70" s="124" t="s">
        <v>697</v>
      </c>
      <c r="C70" s="151" t="s">
        <v>696</v>
      </c>
      <c r="D70" s="259">
        <v>0</v>
      </c>
      <c r="E70" s="229">
        <v>0</v>
      </c>
      <c r="F70" s="255">
        <v>0</v>
      </c>
      <c r="G70" s="253"/>
      <c r="H70" s="227"/>
      <c r="J70" s="225"/>
    </row>
    <row r="71" spans="1:10">
      <c r="A71" s="228" t="s">
        <v>800</v>
      </c>
      <c r="B71" s="116" t="s">
        <v>112</v>
      </c>
      <c r="C71" s="151" t="s">
        <v>696</v>
      </c>
      <c r="D71" s="54"/>
      <c r="E71" s="236"/>
      <c r="F71" s="255">
        <v>0</v>
      </c>
      <c r="G71" s="253"/>
      <c r="H71" s="227"/>
      <c r="J71" s="225"/>
    </row>
    <row r="72" spans="1:10">
      <c r="A72" s="228" t="s">
        <v>801</v>
      </c>
      <c r="B72" s="116" t="s">
        <v>114</v>
      </c>
      <c r="C72" s="151" t="s">
        <v>696</v>
      </c>
      <c r="D72" s="54">
        <v>0</v>
      </c>
      <c r="E72" s="257"/>
      <c r="F72" s="255">
        <v>0</v>
      </c>
      <c r="G72" s="253"/>
      <c r="H72" s="227"/>
      <c r="J72" s="225"/>
    </row>
    <row r="73" spans="1:10">
      <c r="A73" s="228" t="s">
        <v>802</v>
      </c>
      <c r="B73" s="116" t="s">
        <v>116</v>
      </c>
      <c r="C73" s="151" t="s">
        <v>696</v>
      </c>
      <c r="D73" s="54">
        <v>0</v>
      </c>
      <c r="E73" s="257"/>
      <c r="F73" s="255">
        <v>0</v>
      </c>
      <c r="G73" s="253"/>
      <c r="H73" s="227"/>
      <c r="J73" s="225"/>
    </row>
    <row r="74" spans="1:10">
      <c r="A74" s="226" t="s">
        <v>117</v>
      </c>
      <c r="B74" s="118" t="s">
        <v>803</v>
      </c>
      <c r="C74" s="150" t="s">
        <v>696</v>
      </c>
      <c r="D74" s="255">
        <v>56.167440779039666</v>
      </c>
      <c r="E74" s="255">
        <v>42.27648763000002</v>
      </c>
      <c r="F74" s="255">
        <v>-13.890953149039646</v>
      </c>
      <c r="G74" s="256">
        <v>-0.24731326470234005</v>
      </c>
      <c r="H74" s="227"/>
      <c r="J74" s="225"/>
    </row>
    <row r="75" spans="1:10">
      <c r="A75" s="228" t="s">
        <v>119</v>
      </c>
      <c r="B75" s="110" t="s">
        <v>474</v>
      </c>
      <c r="C75" s="151" t="s">
        <v>696</v>
      </c>
      <c r="D75" s="54">
        <v>0</v>
      </c>
      <c r="E75" s="257"/>
      <c r="F75" s="255">
        <v>0</v>
      </c>
      <c r="G75" s="253"/>
      <c r="H75" s="227"/>
      <c r="J75" s="225"/>
    </row>
    <row r="76" spans="1:10">
      <c r="A76" s="228" t="s">
        <v>123</v>
      </c>
      <c r="B76" s="110" t="s">
        <v>703</v>
      </c>
      <c r="C76" s="151" t="s">
        <v>696</v>
      </c>
      <c r="D76" s="54">
        <v>0</v>
      </c>
      <c r="E76" s="257"/>
      <c r="F76" s="255">
        <v>0</v>
      </c>
      <c r="G76" s="253"/>
      <c r="H76" s="227"/>
      <c r="J76" s="225"/>
    </row>
    <row r="77" spans="1:10">
      <c r="A77" s="228" t="s">
        <v>124</v>
      </c>
      <c r="B77" s="110" t="s">
        <v>258</v>
      </c>
      <c r="C77" s="151" t="s">
        <v>696</v>
      </c>
      <c r="D77" s="54">
        <v>0</v>
      </c>
      <c r="E77" s="257"/>
      <c r="F77" s="255">
        <v>0</v>
      </c>
      <c r="G77" s="253"/>
      <c r="H77" s="227"/>
      <c r="J77" s="225"/>
    </row>
    <row r="78" spans="1:10">
      <c r="A78" s="228" t="s">
        <v>125</v>
      </c>
      <c r="B78" s="110" t="s">
        <v>704</v>
      </c>
      <c r="C78" s="151" t="s">
        <v>696</v>
      </c>
      <c r="D78" s="54">
        <v>0</v>
      </c>
      <c r="E78" s="257"/>
      <c r="F78" s="255">
        <v>0</v>
      </c>
      <c r="G78" s="253"/>
      <c r="H78" s="227"/>
      <c r="J78" s="225"/>
    </row>
    <row r="79" spans="1:10">
      <c r="A79" s="228" t="s">
        <v>126</v>
      </c>
      <c r="B79" s="110" t="s">
        <v>264</v>
      </c>
      <c r="C79" s="151" t="s">
        <v>696</v>
      </c>
      <c r="D79" s="54">
        <v>0</v>
      </c>
      <c r="E79" s="257"/>
      <c r="F79" s="255">
        <v>0</v>
      </c>
      <c r="G79" s="253"/>
      <c r="H79" s="227"/>
      <c r="J79" s="225"/>
    </row>
    <row r="80" spans="1:10">
      <c r="A80" s="228" t="s">
        <v>127</v>
      </c>
      <c r="B80" s="110" t="s">
        <v>267</v>
      </c>
      <c r="C80" s="151" t="s">
        <v>696</v>
      </c>
      <c r="D80" s="54">
        <v>0</v>
      </c>
      <c r="E80" s="257"/>
      <c r="F80" s="255">
        <v>0</v>
      </c>
      <c r="G80" s="253"/>
      <c r="H80" s="227"/>
      <c r="J80" s="225"/>
    </row>
    <row r="81" spans="1:10">
      <c r="A81" s="228" t="s">
        <v>128</v>
      </c>
      <c r="B81" s="110" t="s">
        <v>705</v>
      </c>
      <c r="C81" s="151" t="s">
        <v>696</v>
      </c>
      <c r="D81" s="54">
        <v>0</v>
      </c>
      <c r="E81" s="257"/>
      <c r="F81" s="255">
        <v>0</v>
      </c>
      <c r="G81" s="253"/>
      <c r="H81" s="227"/>
      <c r="J81" s="225"/>
    </row>
    <row r="82" spans="1:10" ht="31.5">
      <c r="A82" s="228" t="s">
        <v>129</v>
      </c>
      <c r="B82" s="115" t="s">
        <v>706</v>
      </c>
      <c r="C82" s="151" t="s">
        <v>696</v>
      </c>
      <c r="D82" s="54">
        <v>0</v>
      </c>
      <c r="E82" s="257"/>
      <c r="F82" s="255">
        <v>0</v>
      </c>
      <c r="G82" s="253"/>
      <c r="H82" s="227"/>
      <c r="J82" s="225"/>
    </row>
    <row r="83" spans="1:10">
      <c r="A83" s="228" t="s">
        <v>130</v>
      </c>
      <c r="B83" s="116" t="s">
        <v>707</v>
      </c>
      <c r="C83" s="151" t="s">
        <v>696</v>
      </c>
      <c r="D83" s="54">
        <v>0</v>
      </c>
      <c r="E83" s="257"/>
      <c r="F83" s="255">
        <v>0</v>
      </c>
      <c r="G83" s="253"/>
      <c r="H83" s="227"/>
      <c r="J83" s="225"/>
    </row>
    <row r="84" spans="1:10">
      <c r="A84" s="228" t="s">
        <v>131</v>
      </c>
      <c r="B84" s="116" t="s">
        <v>45</v>
      </c>
      <c r="C84" s="151" t="s">
        <v>696</v>
      </c>
      <c r="D84" s="54">
        <v>0</v>
      </c>
      <c r="E84" s="257"/>
      <c r="F84" s="255">
        <v>0</v>
      </c>
      <c r="G84" s="253"/>
      <c r="H84" s="227"/>
      <c r="J84" s="225"/>
    </row>
    <row r="85" spans="1:10">
      <c r="A85" s="228" t="s">
        <v>132</v>
      </c>
      <c r="B85" s="110" t="s">
        <v>279</v>
      </c>
      <c r="C85" s="151" t="s">
        <v>696</v>
      </c>
      <c r="D85" s="54">
        <v>0</v>
      </c>
      <c r="E85" s="257"/>
      <c r="F85" s="255">
        <v>0</v>
      </c>
      <c r="G85" s="253"/>
      <c r="H85" s="227"/>
      <c r="J85" s="225"/>
    </row>
    <row r="86" spans="1:10">
      <c r="A86" s="226" t="s">
        <v>133</v>
      </c>
      <c r="B86" s="118" t="s">
        <v>804</v>
      </c>
      <c r="C86" s="150" t="s">
        <v>696</v>
      </c>
      <c r="D86" s="255">
        <v>0</v>
      </c>
      <c r="E86" s="255">
        <v>-2.2399999999999998</v>
      </c>
      <c r="F86" s="255">
        <v>-2.2399999999999998</v>
      </c>
      <c r="G86" s="256" t="e">
        <v>#DIV/0!</v>
      </c>
      <c r="H86" s="227"/>
      <c r="J86" s="225"/>
    </row>
    <row r="87" spans="1:10">
      <c r="A87" s="228" t="s">
        <v>135</v>
      </c>
      <c r="B87" s="124" t="s">
        <v>805</v>
      </c>
      <c r="C87" s="151" t="s">
        <v>696</v>
      </c>
      <c r="D87" s="54">
        <v>0</v>
      </c>
      <c r="E87" s="258">
        <v>1.0999999999999999E-2</v>
      </c>
      <c r="F87" s="255">
        <v>1.0999999999999999E-2</v>
      </c>
      <c r="G87" s="253"/>
      <c r="H87" s="227"/>
      <c r="J87" s="225"/>
    </row>
    <row r="88" spans="1:10">
      <c r="A88" s="228" t="s">
        <v>137</v>
      </c>
      <c r="B88" s="116" t="s">
        <v>806</v>
      </c>
      <c r="C88" s="151" t="s">
        <v>696</v>
      </c>
      <c r="D88" s="54">
        <v>0</v>
      </c>
      <c r="E88" s="257"/>
      <c r="F88" s="255">
        <v>0</v>
      </c>
      <c r="G88" s="253"/>
      <c r="H88" s="227"/>
      <c r="J88" s="225"/>
    </row>
    <row r="89" spans="1:10">
      <c r="A89" s="228" t="s">
        <v>139</v>
      </c>
      <c r="B89" s="116" t="s">
        <v>807</v>
      </c>
      <c r="C89" s="151" t="s">
        <v>696</v>
      </c>
      <c r="D89" s="54">
        <v>0</v>
      </c>
      <c r="E89" s="257"/>
      <c r="F89" s="255">
        <v>0</v>
      </c>
      <c r="G89" s="253"/>
      <c r="H89" s="227"/>
      <c r="J89" s="225"/>
    </row>
    <row r="90" spans="1:10">
      <c r="A90" s="228" t="s">
        <v>141</v>
      </c>
      <c r="B90" s="116" t="s">
        <v>808</v>
      </c>
      <c r="C90" s="151" t="s">
        <v>696</v>
      </c>
      <c r="D90" s="54">
        <v>0</v>
      </c>
      <c r="E90" s="229">
        <v>0</v>
      </c>
      <c r="F90" s="255">
        <v>0</v>
      </c>
      <c r="G90" s="253"/>
      <c r="H90" s="227"/>
      <c r="J90" s="225"/>
    </row>
    <row r="91" spans="1:10">
      <c r="A91" s="228" t="s">
        <v>143</v>
      </c>
      <c r="B91" s="125" t="s">
        <v>144</v>
      </c>
      <c r="C91" s="151" t="s">
        <v>696</v>
      </c>
      <c r="D91" s="54">
        <v>0</v>
      </c>
      <c r="E91" s="257"/>
      <c r="F91" s="255">
        <v>0</v>
      </c>
      <c r="G91" s="253"/>
      <c r="H91" s="227"/>
      <c r="J91" s="225"/>
    </row>
    <row r="92" spans="1:10">
      <c r="A92" s="228" t="s">
        <v>145</v>
      </c>
      <c r="B92" s="116" t="s">
        <v>809</v>
      </c>
      <c r="C92" s="151" t="s">
        <v>696</v>
      </c>
      <c r="D92" s="54">
        <v>0</v>
      </c>
      <c r="E92" s="258">
        <v>1.0999999999999999E-2</v>
      </c>
      <c r="F92" s="255">
        <v>1.0999999999999999E-2</v>
      </c>
      <c r="G92" s="253"/>
      <c r="H92" s="227"/>
      <c r="J92" s="225"/>
    </row>
    <row r="93" spans="1:10">
      <c r="A93" s="228" t="s">
        <v>147</v>
      </c>
      <c r="B93" s="124" t="s">
        <v>810</v>
      </c>
      <c r="C93" s="151" t="s">
        <v>696</v>
      </c>
      <c r="D93" s="54">
        <v>0</v>
      </c>
      <c r="E93" s="229">
        <v>-2.2509999999999999</v>
      </c>
      <c r="F93" s="255">
        <v>-2.2509999999999999</v>
      </c>
      <c r="G93" s="253" t="e">
        <v>#DIV/0!</v>
      </c>
      <c r="H93" s="227"/>
      <c r="J93" s="225"/>
    </row>
    <row r="94" spans="1:10">
      <c r="A94" s="228" t="s">
        <v>148</v>
      </c>
      <c r="B94" s="116" t="s">
        <v>811</v>
      </c>
      <c r="C94" s="151" t="s">
        <v>696</v>
      </c>
      <c r="D94" s="54">
        <v>0</v>
      </c>
      <c r="E94" s="257"/>
      <c r="F94" s="255">
        <v>0</v>
      </c>
      <c r="G94" s="253"/>
      <c r="H94" s="227"/>
      <c r="J94" s="225"/>
    </row>
    <row r="95" spans="1:10">
      <c r="A95" s="228" t="s">
        <v>150</v>
      </c>
      <c r="B95" s="116" t="s">
        <v>812</v>
      </c>
      <c r="C95" s="151" t="s">
        <v>696</v>
      </c>
      <c r="D95" s="54"/>
      <c r="E95" s="257"/>
      <c r="F95" s="255">
        <v>0</v>
      </c>
      <c r="G95" s="253"/>
      <c r="H95" s="248"/>
      <c r="J95" s="225"/>
    </row>
    <row r="96" spans="1:10">
      <c r="A96" s="228" t="s">
        <v>152</v>
      </c>
      <c r="B96" s="116" t="s">
        <v>813</v>
      </c>
      <c r="C96" s="151" t="s">
        <v>696</v>
      </c>
      <c r="D96" s="54">
        <v>0</v>
      </c>
      <c r="E96" s="257">
        <v>0</v>
      </c>
      <c r="F96" s="255">
        <v>0</v>
      </c>
      <c r="G96" s="253"/>
      <c r="H96" s="227"/>
      <c r="J96" s="225"/>
    </row>
    <row r="97" spans="1:10">
      <c r="A97" s="228" t="s">
        <v>154</v>
      </c>
      <c r="B97" s="125" t="s">
        <v>814</v>
      </c>
      <c r="C97" s="151" t="s">
        <v>696</v>
      </c>
      <c r="D97" s="54">
        <v>0</v>
      </c>
      <c r="E97" s="257"/>
      <c r="F97" s="255">
        <v>0</v>
      </c>
      <c r="G97" s="253"/>
      <c r="H97" s="227"/>
      <c r="J97" s="225"/>
    </row>
    <row r="98" spans="1:10">
      <c r="A98" s="228" t="s">
        <v>155</v>
      </c>
      <c r="B98" s="116" t="s">
        <v>815</v>
      </c>
      <c r="C98" s="151" t="s">
        <v>696</v>
      </c>
      <c r="D98" s="54">
        <v>0</v>
      </c>
      <c r="E98" s="276">
        <v>-2.2509999999999999</v>
      </c>
      <c r="F98" s="255">
        <v>-2.2509999999999999</v>
      </c>
      <c r="G98" s="253"/>
      <c r="H98" s="227"/>
      <c r="J98" s="225"/>
    </row>
    <row r="99" spans="1:10" ht="31.5">
      <c r="A99" s="226" t="s">
        <v>157</v>
      </c>
      <c r="B99" s="118" t="s">
        <v>816</v>
      </c>
      <c r="C99" s="150" t="s">
        <v>696</v>
      </c>
      <c r="D99" s="255">
        <v>56.167440779039666</v>
      </c>
      <c r="E99" s="255">
        <v>40.036487630000018</v>
      </c>
      <c r="F99" s="255">
        <v>-16.130953149039648</v>
      </c>
      <c r="G99" s="253">
        <v>-0.28719402068714744</v>
      </c>
      <c r="H99" s="227"/>
      <c r="J99" s="225"/>
    </row>
    <row r="100" spans="1:10">
      <c r="A100" s="228" t="s">
        <v>159</v>
      </c>
      <c r="B100" s="110" t="s">
        <v>474</v>
      </c>
      <c r="C100" s="151" t="s">
        <v>696</v>
      </c>
      <c r="D100" s="54"/>
      <c r="E100" s="257"/>
      <c r="F100" s="255">
        <v>0</v>
      </c>
      <c r="G100" s="253"/>
      <c r="H100" s="227"/>
      <c r="J100" s="225"/>
    </row>
    <row r="101" spans="1:10">
      <c r="A101" s="228" t="s">
        <v>164</v>
      </c>
      <c r="B101" s="110" t="s">
        <v>703</v>
      </c>
      <c r="C101" s="151" t="s">
        <v>696</v>
      </c>
      <c r="D101" s="54"/>
      <c r="E101" s="257"/>
      <c r="F101" s="255">
        <v>0</v>
      </c>
      <c r="G101" s="253"/>
      <c r="H101" s="227"/>
      <c r="J101" s="225"/>
    </row>
    <row r="102" spans="1:10">
      <c r="A102" s="228" t="s">
        <v>165</v>
      </c>
      <c r="B102" s="110" t="s">
        <v>258</v>
      </c>
      <c r="C102" s="151" t="s">
        <v>696</v>
      </c>
      <c r="D102" s="54"/>
      <c r="E102" s="257"/>
      <c r="F102" s="255">
        <v>0</v>
      </c>
      <c r="G102" s="253"/>
      <c r="H102" s="227"/>
      <c r="J102" s="225"/>
    </row>
    <row r="103" spans="1:10">
      <c r="A103" s="228" t="s">
        <v>166</v>
      </c>
      <c r="B103" s="110" t="s">
        <v>704</v>
      </c>
      <c r="C103" s="151" t="s">
        <v>696</v>
      </c>
      <c r="D103" s="54"/>
      <c r="E103" s="257"/>
      <c r="F103" s="255">
        <v>0</v>
      </c>
      <c r="G103" s="253"/>
      <c r="H103" s="227"/>
      <c r="J103" s="225"/>
    </row>
    <row r="104" spans="1:10">
      <c r="A104" s="228" t="s">
        <v>167</v>
      </c>
      <c r="B104" s="110" t="s">
        <v>264</v>
      </c>
      <c r="C104" s="151" t="s">
        <v>696</v>
      </c>
      <c r="D104" s="54"/>
      <c r="E104" s="257"/>
      <c r="F104" s="255">
        <v>0</v>
      </c>
      <c r="G104" s="253"/>
      <c r="H104" s="227"/>
      <c r="J104" s="225"/>
    </row>
    <row r="105" spans="1:10">
      <c r="A105" s="228" t="s">
        <v>168</v>
      </c>
      <c r="B105" s="110" t="s">
        <v>267</v>
      </c>
      <c r="C105" s="151" t="s">
        <v>696</v>
      </c>
      <c r="D105" s="54"/>
      <c r="E105" s="257"/>
      <c r="F105" s="255">
        <v>0</v>
      </c>
      <c r="G105" s="253"/>
      <c r="H105" s="227"/>
      <c r="J105" s="225"/>
    </row>
    <row r="106" spans="1:10">
      <c r="A106" s="228" t="s">
        <v>169</v>
      </c>
      <c r="B106" s="110" t="s">
        <v>705</v>
      </c>
      <c r="C106" s="151" t="s">
        <v>696</v>
      </c>
      <c r="D106" s="54"/>
      <c r="E106" s="257"/>
      <c r="F106" s="255">
        <v>0</v>
      </c>
      <c r="G106" s="253"/>
      <c r="H106" s="227"/>
      <c r="J106" s="225"/>
    </row>
    <row r="107" spans="1:10" ht="31.5">
      <c r="A107" s="228" t="s">
        <v>170</v>
      </c>
      <c r="B107" s="115" t="s">
        <v>706</v>
      </c>
      <c r="C107" s="151" t="s">
        <v>696</v>
      </c>
      <c r="D107" s="54">
        <v>0</v>
      </c>
      <c r="E107" s="257"/>
      <c r="F107" s="255">
        <v>0</v>
      </c>
      <c r="G107" s="253"/>
      <c r="H107" s="227"/>
      <c r="J107" s="225"/>
    </row>
    <row r="108" spans="1:10">
      <c r="A108" s="228" t="s">
        <v>171</v>
      </c>
      <c r="B108" s="116" t="s">
        <v>707</v>
      </c>
      <c r="C108" s="151" t="s">
        <v>696</v>
      </c>
      <c r="D108" s="54"/>
      <c r="E108" s="257"/>
      <c r="F108" s="255">
        <v>0</v>
      </c>
      <c r="G108" s="253"/>
      <c r="H108" s="227"/>
      <c r="J108" s="225"/>
    </row>
    <row r="109" spans="1:10">
      <c r="A109" s="228" t="s">
        <v>172</v>
      </c>
      <c r="B109" s="116" t="s">
        <v>45</v>
      </c>
      <c r="C109" s="151" t="s">
        <v>696</v>
      </c>
      <c r="D109" s="54"/>
      <c r="E109" s="257"/>
      <c r="F109" s="255">
        <v>0</v>
      </c>
      <c r="G109" s="253"/>
      <c r="H109" s="227"/>
      <c r="J109" s="225"/>
    </row>
    <row r="110" spans="1:10">
      <c r="A110" s="228" t="s">
        <v>173</v>
      </c>
      <c r="B110" s="110" t="s">
        <v>279</v>
      </c>
      <c r="C110" s="151" t="s">
        <v>696</v>
      </c>
      <c r="D110" s="54"/>
      <c r="E110" s="257"/>
      <c r="F110" s="255">
        <v>0</v>
      </c>
      <c r="G110" s="253"/>
      <c r="H110" s="227"/>
      <c r="J110" s="225"/>
    </row>
    <row r="111" spans="1:10" ht="31.5">
      <c r="A111" s="226" t="s">
        <v>174</v>
      </c>
      <c r="B111" s="118" t="s">
        <v>817</v>
      </c>
      <c r="C111" s="150" t="s">
        <v>696</v>
      </c>
      <c r="D111" s="255">
        <v>11.241765129885</v>
      </c>
      <c r="E111" s="255">
        <v>8.0714876300000178</v>
      </c>
      <c r="F111" s="255">
        <v>-3.1702774998849819</v>
      </c>
      <c r="G111" s="253"/>
      <c r="H111" s="227"/>
      <c r="J111" s="225"/>
    </row>
    <row r="112" spans="1:10">
      <c r="A112" s="228" t="s">
        <v>176</v>
      </c>
      <c r="B112" s="124" t="s">
        <v>818</v>
      </c>
      <c r="C112" s="151" t="s">
        <v>696</v>
      </c>
      <c r="D112" s="54"/>
      <c r="E112" s="229"/>
      <c r="F112" s="255">
        <v>0</v>
      </c>
      <c r="G112" s="253"/>
      <c r="H112" s="227"/>
      <c r="J112" s="225"/>
    </row>
    <row r="113" spans="1:10">
      <c r="A113" s="226" t="s">
        <v>197</v>
      </c>
      <c r="B113" s="118" t="s">
        <v>819</v>
      </c>
      <c r="C113" s="150" t="s">
        <v>696</v>
      </c>
      <c r="D113" s="255">
        <v>44.92567564915467</v>
      </c>
      <c r="E113" s="255">
        <v>31.965</v>
      </c>
      <c r="F113" s="255">
        <v>-12.96067564915467</v>
      </c>
      <c r="G113" s="253"/>
      <c r="H113" s="227"/>
      <c r="J113" s="225"/>
    </row>
    <row r="114" spans="1:10">
      <c r="A114" s="228" t="s">
        <v>199</v>
      </c>
      <c r="B114" s="110" t="s">
        <v>474</v>
      </c>
      <c r="C114" s="151" t="s">
        <v>696</v>
      </c>
      <c r="D114" s="54"/>
      <c r="E114" s="257"/>
      <c r="F114" s="255">
        <v>0</v>
      </c>
      <c r="G114" s="253"/>
      <c r="H114" s="227"/>
      <c r="J114" s="225"/>
    </row>
    <row r="115" spans="1:10">
      <c r="A115" s="228" t="s">
        <v>203</v>
      </c>
      <c r="B115" s="110" t="s">
        <v>703</v>
      </c>
      <c r="C115" s="151" t="s">
        <v>696</v>
      </c>
      <c r="D115" s="54"/>
      <c r="E115" s="257"/>
      <c r="F115" s="255">
        <v>0</v>
      </c>
      <c r="G115" s="253"/>
      <c r="H115" s="227"/>
      <c r="J115" s="225"/>
    </row>
    <row r="116" spans="1:10">
      <c r="A116" s="228" t="s">
        <v>204</v>
      </c>
      <c r="B116" s="110" t="s">
        <v>258</v>
      </c>
      <c r="C116" s="151" t="s">
        <v>696</v>
      </c>
      <c r="D116" s="54"/>
      <c r="E116" s="257"/>
      <c r="F116" s="255">
        <v>0</v>
      </c>
      <c r="G116" s="253"/>
      <c r="H116" s="227"/>
      <c r="J116" s="225"/>
    </row>
    <row r="117" spans="1:10">
      <c r="A117" s="228" t="s">
        <v>205</v>
      </c>
      <c r="B117" s="110" t="s">
        <v>704</v>
      </c>
      <c r="C117" s="151" t="s">
        <v>696</v>
      </c>
      <c r="D117" s="54"/>
      <c r="E117" s="257"/>
      <c r="F117" s="255">
        <v>0</v>
      </c>
      <c r="G117" s="253"/>
      <c r="H117" s="227"/>
      <c r="J117" s="225"/>
    </row>
    <row r="118" spans="1:10">
      <c r="A118" s="228" t="s">
        <v>206</v>
      </c>
      <c r="B118" s="110" t="s">
        <v>264</v>
      </c>
      <c r="C118" s="151" t="s">
        <v>696</v>
      </c>
      <c r="D118" s="54"/>
      <c r="E118" s="257"/>
      <c r="F118" s="255">
        <v>0</v>
      </c>
      <c r="G118" s="253"/>
      <c r="H118" s="227"/>
      <c r="J118" s="225"/>
    </row>
    <row r="119" spans="1:10">
      <c r="A119" s="228" t="s">
        <v>207</v>
      </c>
      <c r="B119" s="110" t="s">
        <v>267</v>
      </c>
      <c r="C119" s="151" t="s">
        <v>696</v>
      </c>
      <c r="D119" s="54"/>
      <c r="E119" s="257"/>
      <c r="F119" s="255">
        <v>0</v>
      </c>
      <c r="G119" s="253"/>
      <c r="H119" s="227"/>
      <c r="J119" s="225"/>
    </row>
    <row r="120" spans="1:10">
      <c r="A120" s="228" t="s">
        <v>208</v>
      </c>
      <c r="B120" s="110" t="s">
        <v>705</v>
      </c>
      <c r="C120" s="151" t="s">
        <v>696</v>
      </c>
      <c r="D120" s="54"/>
      <c r="E120" s="257"/>
      <c r="F120" s="255">
        <v>0</v>
      </c>
      <c r="G120" s="253"/>
      <c r="H120" s="227"/>
      <c r="J120" s="225"/>
    </row>
    <row r="121" spans="1:10" ht="31.5">
      <c r="A121" s="228" t="s">
        <v>209</v>
      </c>
      <c r="B121" s="115" t="s">
        <v>706</v>
      </c>
      <c r="C121" s="151" t="s">
        <v>696</v>
      </c>
      <c r="D121" s="54"/>
      <c r="E121" s="257"/>
      <c r="F121" s="255">
        <v>0</v>
      </c>
      <c r="G121" s="253"/>
      <c r="H121" s="227"/>
      <c r="J121" s="225"/>
    </row>
    <row r="122" spans="1:10">
      <c r="A122" s="228" t="s">
        <v>210</v>
      </c>
      <c r="B122" s="116" t="s">
        <v>707</v>
      </c>
      <c r="C122" s="151" t="s">
        <v>696</v>
      </c>
      <c r="D122" s="54"/>
      <c r="E122" s="257"/>
      <c r="F122" s="255">
        <v>0</v>
      </c>
      <c r="G122" s="253"/>
      <c r="H122" s="227"/>
      <c r="J122" s="225"/>
    </row>
    <row r="123" spans="1:10">
      <c r="A123" s="228" t="s">
        <v>211</v>
      </c>
      <c r="B123" s="116" t="s">
        <v>45</v>
      </c>
      <c r="C123" s="151" t="s">
        <v>696</v>
      </c>
      <c r="D123" s="54"/>
      <c r="E123" s="257"/>
      <c r="F123" s="255">
        <v>0</v>
      </c>
      <c r="G123" s="253"/>
      <c r="H123" s="227"/>
      <c r="J123" s="225"/>
    </row>
    <row r="124" spans="1:10">
      <c r="A124" s="228" t="s">
        <v>212</v>
      </c>
      <c r="B124" s="110" t="s">
        <v>279</v>
      </c>
      <c r="C124" s="151" t="s">
        <v>696</v>
      </c>
      <c r="D124" s="54"/>
      <c r="E124" s="257"/>
      <c r="F124" s="255">
        <v>0</v>
      </c>
      <c r="G124" s="253"/>
      <c r="H124" s="227"/>
      <c r="J124" s="225"/>
    </row>
    <row r="125" spans="1:10">
      <c r="A125" s="226" t="s">
        <v>541</v>
      </c>
      <c r="B125" s="118" t="s">
        <v>542</v>
      </c>
      <c r="C125" s="150" t="s">
        <v>696</v>
      </c>
      <c r="D125" s="255">
        <v>44.92567564915467</v>
      </c>
      <c r="E125" s="229">
        <v>31.965</v>
      </c>
      <c r="F125" s="255">
        <v>-12.96067564915467</v>
      </c>
      <c r="G125" s="253"/>
      <c r="H125" s="227"/>
      <c r="J125" s="225"/>
    </row>
    <row r="126" spans="1:10">
      <c r="A126" s="228" t="s">
        <v>543</v>
      </c>
      <c r="B126" s="124" t="s">
        <v>544</v>
      </c>
      <c r="C126" s="151" t="s">
        <v>696</v>
      </c>
      <c r="D126" s="54">
        <v>35.130441666666663</v>
      </c>
      <c r="E126" s="229">
        <v>31.965</v>
      </c>
      <c r="F126" s="255">
        <v>-3.1654416666666627</v>
      </c>
      <c r="G126" s="253"/>
      <c r="H126" s="227"/>
      <c r="J126" s="225"/>
    </row>
    <row r="127" spans="1:10">
      <c r="A127" s="228" t="s">
        <v>545</v>
      </c>
      <c r="B127" s="124" t="s">
        <v>546</v>
      </c>
      <c r="C127" s="151" t="s">
        <v>696</v>
      </c>
      <c r="D127" s="54"/>
      <c r="E127" s="257"/>
      <c r="F127" s="255">
        <v>0</v>
      </c>
      <c r="G127" s="253"/>
      <c r="H127" s="227"/>
      <c r="J127" s="225"/>
    </row>
    <row r="128" spans="1:10">
      <c r="A128" s="228" t="s">
        <v>547</v>
      </c>
      <c r="B128" s="124" t="s">
        <v>215</v>
      </c>
      <c r="C128" s="151" t="s">
        <v>696</v>
      </c>
      <c r="D128" s="54">
        <v>9.795233982488007</v>
      </c>
      <c r="E128" s="257"/>
      <c r="F128" s="255">
        <v>-9.795233982488007</v>
      </c>
      <c r="G128" s="253"/>
      <c r="H128" s="227"/>
      <c r="J128" s="225"/>
    </row>
    <row r="129" spans="1:10">
      <c r="A129" s="228" t="s">
        <v>548</v>
      </c>
      <c r="B129" s="124" t="s">
        <v>549</v>
      </c>
      <c r="C129" s="151" t="s">
        <v>696</v>
      </c>
      <c r="D129" s="54"/>
      <c r="E129" s="257"/>
      <c r="F129" s="255">
        <v>0</v>
      </c>
      <c r="G129" s="253"/>
      <c r="H129" s="227"/>
      <c r="J129" s="225"/>
    </row>
    <row r="130" spans="1:10">
      <c r="A130" s="226" t="s">
        <v>550</v>
      </c>
      <c r="B130" s="118" t="s">
        <v>697</v>
      </c>
      <c r="C130" s="150" t="s">
        <v>241</v>
      </c>
      <c r="D130" s="259"/>
      <c r="E130" s="257"/>
      <c r="F130" s="255">
        <v>0</v>
      </c>
      <c r="G130" s="253"/>
      <c r="H130" s="227"/>
      <c r="J130" s="225"/>
    </row>
    <row r="131" spans="1:10">
      <c r="A131" s="228" t="s">
        <v>551</v>
      </c>
      <c r="B131" s="124" t="s">
        <v>698</v>
      </c>
      <c r="C131" s="151" t="s">
        <v>696</v>
      </c>
      <c r="D131" s="54">
        <v>62.993572352844666</v>
      </c>
      <c r="E131" s="229">
        <v>41.717077380000021</v>
      </c>
      <c r="F131" s="255">
        <v>-21.276494972844645</v>
      </c>
      <c r="G131" s="253">
        <v>-0.33775660243030875</v>
      </c>
      <c r="H131" s="227"/>
      <c r="J131" s="225"/>
    </row>
    <row r="132" spans="1:10">
      <c r="A132" s="228" t="s">
        <v>553</v>
      </c>
      <c r="B132" s="124" t="s">
        <v>699</v>
      </c>
      <c r="C132" s="151" t="s">
        <v>696</v>
      </c>
      <c r="D132" s="54"/>
      <c r="E132" s="257"/>
      <c r="F132" s="255">
        <v>0</v>
      </c>
      <c r="G132" s="253"/>
      <c r="H132" s="227"/>
      <c r="J132" s="225"/>
    </row>
    <row r="133" spans="1:10">
      <c r="A133" s="228" t="s">
        <v>557</v>
      </c>
      <c r="B133" s="124" t="s">
        <v>700</v>
      </c>
      <c r="C133" s="151" t="s">
        <v>696</v>
      </c>
      <c r="D133" s="54"/>
      <c r="E133" s="257"/>
      <c r="F133" s="255">
        <v>0</v>
      </c>
      <c r="G133" s="253"/>
      <c r="H133" s="227"/>
      <c r="J133" s="225"/>
    </row>
    <row r="134" spans="1:10" ht="16.5" thickBot="1">
      <c r="A134" s="228" t="s">
        <v>561</v>
      </c>
      <c r="B134" s="124" t="s">
        <v>701</v>
      </c>
      <c r="C134" s="151" t="s">
        <v>241</v>
      </c>
      <c r="D134" s="54">
        <v>0</v>
      </c>
      <c r="E134" s="257"/>
      <c r="F134" s="255">
        <v>0</v>
      </c>
      <c r="G134" s="253"/>
      <c r="H134" s="227"/>
      <c r="J134" s="225"/>
    </row>
    <row r="135" spans="1:10" ht="18.75">
      <c r="A135" s="413" t="s">
        <v>563</v>
      </c>
      <c r="B135" s="414"/>
      <c r="C135" s="414"/>
      <c r="D135" s="414"/>
      <c r="E135" s="414"/>
      <c r="F135" s="414"/>
      <c r="G135" s="414"/>
      <c r="H135" s="414"/>
      <c r="I135" s="252"/>
      <c r="J135" s="225"/>
    </row>
    <row r="136" spans="1:10" ht="31.5">
      <c r="A136" s="117" t="s">
        <v>564</v>
      </c>
      <c r="B136" s="118" t="s">
        <v>702</v>
      </c>
      <c r="C136" s="150" t="s">
        <v>696</v>
      </c>
      <c r="D136" s="255">
        <v>198.566994752</v>
      </c>
      <c r="E136" s="255">
        <v>166.75409438</v>
      </c>
      <c r="F136" s="255">
        <v>-31.812900372000001</v>
      </c>
      <c r="G136" s="256">
        <v>-0.16021242811139225</v>
      </c>
      <c r="H136" s="227"/>
      <c r="J136" s="225"/>
    </row>
    <row r="137" spans="1:10">
      <c r="A137" s="109" t="s">
        <v>566</v>
      </c>
      <c r="B137" s="110" t="s">
        <v>474</v>
      </c>
      <c r="C137" s="151" t="s">
        <v>696</v>
      </c>
      <c r="D137" s="262"/>
      <c r="E137" s="257"/>
      <c r="F137" s="236">
        <v>0</v>
      </c>
      <c r="G137" s="256"/>
      <c r="H137" s="227"/>
      <c r="J137" s="225"/>
    </row>
    <row r="138" spans="1:10">
      <c r="A138" s="109" t="s">
        <v>570</v>
      </c>
      <c r="B138" s="110" t="s">
        <v>703</v>
      </c>
      <c r="C138" s="151" t="s">
        <v>696</v>
      </c>
      <c r="D138" s="262"/>
      <c r="E138" s="257"/>
      <c r="F138" s="236">
        <v>0</v>
      </c>
      <c r="G138" s="256"/>
      <c r="H138" s="227"/>
      <c r="J138" s="225"/>
    </row>
    <row r="139" spans="1:10">
      <c r="A139" s="109" t="s">
        <v>571</v>
      </c>
      <c r="B139" s="110" t="s">
        <v>258</v>
      </c>
      <c r="C139" s="151" t="s">
        <v>696</v>
      </c>
      <c r="D139" s="54">
        <v>174.73795000000001</v>
      </c>
      <c r="E139" s="229">
        <v>140.00374952000001</v>
      </c>
      <c r="F139" s="236">
        <v>-34.734200479999998</v>
      </c>
      <c r="G139" s="269">
        <v>-0.19877880265849518</v>
      </c>
      <c r="H139" s="227"/>
      <c r="J139" s="225"/>
    </row>
    <row r="140" spans="1:10">
      <c r="A140" s="109" t="s">
        <v>572</v>
      </c>
      <c r="B140" s="110" t="s">
        <v>704</v>
      </c>
      <c r="C140" s="151" t="s">
        <v>696</v>
      </c>
      <c r="D140" s="54"/>
      <c r="E140" s="257"/>
      <c r="F140" s="236">
        <v>0</v>
      </c>
      <c r="G140" s="269"/>
      <c r="H140" s="227"/>
      <c r="J140" s="225"/>
    </row>
    <row r="141" spans="1:10">
      <c r="A141" s="109" t="s">
        <v>573</v>
      </c>
      <c r="B141" s="110" t="s">
        <v>264</v>
      </c>
      <c r="C141" s="151" t="s">
        <v>696</v>
      </c>
      <c r="D141" s="54">
        <v>5.4909999999999997</v>
      </c>
      <c r="E141" s="229">
        <v>3.63491491</v>
      </c>
      <c r="F141" s="236">
        <v>-1.8560850899999997</v>
      </c>
      <c r="G141" s="269">
        <v>-0.33802314514660348</v>
      </c>
      <c r="H141" s="227"/>
      <c r="J141" s="225"/>
    </row>
    <row r="142" spans="1:10">
      <c r="A142" s="109" t="s">
        <v>574</v>
      </c>
      <c r="B142" s="110" t="s">
        <v>267</v>
      </c>
      <c r="C142" s="151" t="s">
        <v>696</v>
      </c>
      <c r="D142" s="236"/>
      <c r="E142" s="257"/>
      <c r="F142" s="236">
        <v>0</v>
      </c>
      <c r="G142" s="253"/>
      <c r="H142" s="227"/>
      <c r="J142" s="225"/>
    </row>
    <row r="143" spans="1:10">
      <c r="A143" s="109" t="s">
        <v>575</v>
      </c>
      <c r="B143" s="110" t="s">
        <v>705</v>
      </c>
      <c r="C143" s="151" t="s">
        <v>696</v>
      </c>
      <c r="D143" s="236"/>
      <c r="E143" s="257"/>
      <c r="F143" s="236">
        <v>0</v>
      </c>
      <c r="G143" s="253"/>
      <c r="H143" s="227"/>
      <c r="J143" s="225"/>
    </row>
    <row r="144" spans="1:10" ht="31.5">
      <c r="A144" s="109" t="s">
        <v>576</v>
      </c>
      <c r="B144" s="115" t="s">
        <v>706</v>
      </c>
      <c r="C144" s="151" t="s">
        <v>696</v>
      </c>
      <c r="D144" s="236"/>
      <c r="E144" s="257">
        <v>0</v>
      </c>
      <c r="F144" s="236">
        <v>0</v>
      </c>
      <c r="G144" s="253"/>
      <c r="H144" s="227"/>
      <c r="J144" s="225"/>
    </row>
    <row r="145" spans="1:10">
      <c r="A145" s="109" t="s">
        <v>577</v>
      </c>
      <c r="B145" s="116" t="s">
        <v>707</v>
      </c>
      <c r="C145" s="151" t="s">
        <v>696</v>
      </c>
      <c r="D145" s="236"/>
      <c r="E145" s="257"/>
      <c r="F145" s="236">
        <v>0</v>
      </c>
      <c r="G145" s="253"/>
      <c r="H145" s="227"/>
      <c r="J145" s="225"/>
    </row>
    <row r="146" spans="1:10">
      <c r="A146" s="109" t="s">
        <v>578</v>
      </c>
      <c r="B146" s="116" t="s">
        <v>45</v>
      </c>
      <c r="C146" s="151" t="s">
        <v>696</v>
      </c>
      <c r="D146" s="236"/>
      <c r="E146" s="257"/>
      <c r="F146" s="236">
        <v>0</v>
      </c>
      <c r="G146" s="253"/>
      <c r="H146" s="227"/>
      <c r="J146" s="225"/>
    </row>
    <row r="147" spans="1:10">
      <c r="A147" s="109" t="s">
        <v>579</v>
      </c>
      <c r="B147" s="110" t="s">
        <v>279</v>
      </c>
      <c r="C147" s="151" t="s">
        <v>696</v>
      </c>
      <c r="D147" s="255">
        <v>18.338044752000002</v>
      </c>
      <c r="E147" s="229">
        <v>23.115429950000003</v>
      </c>
      <c r="F147" s="236">
        <v>4.7773851980000011</v>
      </c>
      <c r="G147" s="253">
        <v>0.260517697639437</v>
      </c>
      <c r="H147" s="227"/>
      <c r="J147" s="225"/>
    </row>
    <row r="148" spans="1:10" ht="31.5">
      <c r="A148" s="109" t="s">
        <v>585</v>
      </c>
      <c r="B148" s="124" t="s">
        <v>708</v>
      </c>
      <c r="C148" s="151" t="s">
        <v>696</v>
      </c>
      <c r="D148" s="54"/>
      <c r="E148" s="257">
        <v>0</v>
      </c>
      <c r="F148" s="236">
        <v>0</v>
      </c>
      <c r="G148" s="253"/>
      <c r="H148" s="227"/>
      <c r="J148" s="225"/>
    </row>
    <row r="149" spans="1:10">
      <c r="A149" s="109" t="s">
        <v>709</v>
      </c>
      <c r="B149" s="127" t="s">
        <v>710</v>
      </c>
      <c r="C149" s="151" t="s">
        <v>696</v>
      </c>
      <c r="D149" s="54"/>
      <c r="E149" s="257"/>
      <c r="F149" s="236">
        <v>0</v>
      </c>
      <c r="G149" s="253"/>
      <c r="H149" s="227"/>
      <c r="J149" s="225"/>
    </row>
    <row r="150" spans="1:10" ht="31.5">
      <c r="A150" s="109" t="s">
        <v>711</v>
      </c>
      <c r="B150" s="127" t="s">
        <v>712</v>
      </c>
      <c r="C150" s="151" t="s">
        <v>696</v>
      </c>
      <c r="D150" s="54"/>
      <c r="E150" s="257"/>
      <c r="F150" s="236">
        <v>0</v>
      </c>
      <c r="G150" s="253"/>
      <c r="H150" s="227"/>
      <c r="J150" s="225"/>
    </row>
    <row r="151" spans="1:10" ht="31.5">
      <c r="A151" s="117" t="s">
        <v>586</v>
      </c>
      <c r="B151" s="118" t="s">
        <v>713</v>
      </c>
      <c r="C151" s="150" t="s">
        <v>696</v>
      </c>
      <c r="D151" s="255">
        <v>134.16413778909623</v>
      </c>
      <c r="E151" s="255">
        <v>126.25353414</v>
      </c>
      <c r="F151" s="255">
        <v>-7.910603649096231</v>
      </c>
      <c r="G151" s="256">
        <v>-5.8962132351132214E-2</v>
      </c>
      <c r="H151" s="227"/>
      <c r="J151" s="225"/>
    </row>
    <row r="152" spans="1:10">
      <c r="A152" s="109" t="s">
        <v>588</v>
      </c>
      <c r="B152" s="124" t="s">
        <v>714</v>
      </c>
      <c r="C152" s="151" t="s">
        <v>696</v>
      </c>
      <c r="D152" s="54"/>
      <c r="E152" s="257"/>
      <c r="F152" s="236">
        <v>0</v>
      </c>
      <c r="G152" s="253"/>
      <c r="H152" s="227"/>
      <c r="J152" s="225"/>
    </row>
    <row r="153" spans="1:10">
      <c r="A153" s="109" t="s">
        <v>590</v>
      </c>
      <c r="B153" s="124" t="s">
        <v>715</v>
      </c>
      <c r="C153" s="151" t="s">
        <v>696</v>
      </c>
      <c r="D153" s="54"/>
      <c r="E153" s="229">
        <v>7.5549207899999997</v>
      </c>
      <c r="F153" s="236">
        <v>7.5549207899999997</v>
      </c>
      <c r="G153" s="253"/>
      <c r="H153" s="227"/>
      <c r="J153" s="225"/>
    </row>
    <row r="154" spans="1:10">
      <c r="A154" s="109" t="s">
        <v>592</v>
      </c>
      <c r="B154" s="127" t="s">
        <v>289</v>
      </c>
      <c r="C154" s="151" t="s">
        <v>696</v>
      </c>
      <c r="D154" s="236"/>
      <c r="E154" s="257"/>
      <c r="F154" s="236">
        <v>0</v>
      </c>
      <c r="G154" s="253"/>
      <c r="H154" s="227"/>
      <c r="J154" s="225"/>
    </row>
    <row r="155" spans="1:10">
      <c r="A155" s="109" t="s">
        <v>593</v>
      </c>
      <c r="B155" s="127" t="s">
        <v>716</v>
      </c>
      <c r="C155" s="151" t="s">
        <v>696</v>
      </c>
      <c r="D155" s="236"/>
      <c r="E155" s="257"/>
      <c r="F155" s="236">
        <v>0</v>
      </c>
      <c r="G155" s="253"/>
      <c r="H155" s="227"/>
      <c r="J155" s="225"/>
    </row>
    <row r="156" spans="1:10">
      <c r="A156" s="109" t="s">
        <v>595</v>
      </c>
      <c r="B156" s="127" t="s">
        <v>890</v>
      </c>
      <c r="C156" s="151"/>
      <c r="D156" s="54">
        <v>10.745465580845599</v>
      </c>
      <c r="E156" s="229">
        <v>7.5549207899999997</v>
      </c>
      <c r="F156" s="236">
        <v>-3.1905447908455988</v>
      </c>
      <c r="G156" s="253"/>
      <c r="H156" s="227"/>
      <c r="J156" s="225"/>
    </row>
    <row r="157" spans="1:10" ht="31.5">
      <c r="A157" s="109" t="s">
        <v>597</v>
      </c>
      <c r="B157" s="124" t="s">
        <v>717</v>
      </c>
      <c r="C157" s="151" t="s">
        <v>696</v>
      </c>
      <c r="D157" s="54"/>
      <c r="E157" s="257"/>
      <c r="F157" s="236">
        <v>0</v>
      </c>
      <c r="G157" s="253"/>
      <c r="H157" s="227"/>
      <c r="J157" s="225"/>
    </row>
    <row r="158" spans="1:10" ht="31.5">
      <c r="A158" s="109" t="s">
        <v>599</v>
      </c>
      <c r="B158" s="124" t="s">
        <v>718</v>
      </c>
      <c r="C158" s="151" t="s">
        <v>696</v>
      </c>
      <c r="D158" s="54"/>
      <c r="E158" s="236">
        <v>70.158918549999996</v>
      </c>
      <c r="F158" s="236">
        <v>70.158918549999996</v>
      </c>
      <c r="G158" s="253"/>
      <c r="H158" s="227"/>
      <c r="J158" s="225"/>
    </row>
    <row r="159" spans="1:10">
      <c r="A159" s="109" t="s">
        <v>601</v>
      </c>
      <c r="B159" s="124" t="s">
        <v>719</v>
      </c>
      <c r="C159" s="151" t="s">
        <v>696</v>
      </c>
      <c r="D159" s="236"/>
      <c r="E159" s="257"/>
      <c r="F159" s="236">
        <v>0</v>
      </c>
      <c r="G159" s="253"/>
      <c r="H159" s="227"/>
      <c r="J159" s="225"/>
    </row>
    <row r="160" spans="1:10">
      <c r="A160" s="109" t="s">
        <v>603</v>
      </c>
      <c r="B160" s="124" t="s">
        <v>604</v>
      </c>
      <c r="C160" s="151" t="s">
        <v>696</v>
      </c>
      <c r="D160" s="54">
        <v>21.696238598399699</v>
      </c>
      <c r="E160" s="229">
        <v>23.91437809</v>
      </c>
      <c r="F160" s="236">
        <v>2.2181394916003008</v>
      </c>
      <c r="G160" s="253">
        <v>0.1022361310021687</v>
      </c>
      <c r="H160" s="227"/>
      <c r="J160" s="225"/>
    </row>
    <row r="161" spans="1:10">
      <c r="A161" s="109" t="s">
        <v>605</v>
      </c>
      <c r="B161" s="124" t="s">
        <v>720</v>
      </c>
      <c r="C161" s="151" t="s">
        <v>696</v>
      </c>
      <c r="D161" s="54">
        <v>4.8151469999999996</v>
      </c>
      <c r="E161" s="229">
        <v>5.1039067400000002</v>
      </c>
      <c r="F161" s="236">
        <v>0.2887597400000006</v>
      </c>
      <c r="G161" s="253">
        <v>5.9969039366814893E-2</v>
      </c>
      <c r="H161" s="227"/>
      <c r="J161" s="225"/>
    </row>
    <row r="162" spans="1:10">
      <c r="A162" s="109" t="s">
        <v>607</v>
      </c>
      <c r="B162" s="124" t="s">
        <v>721</v>
      </c>
      <c r="C162" s="151" t="s">
        <v>696</v>
      </c>
      <c r="D162" s="54">
        <v>18.773693069675598</v>
      </c>
      <c r="E162" s="229">
        <v>19.521409970000001</v>
      </c>
      <c r="F162" s="236">
        <v>0.74771690032440219</v>
      </c>
      <c r="G162" s="253">
        <v>3.9827906930691201E-2</v>
      </c>
      <c r="H162" s="227"/>
      <c r="J162" s="225"/>
    </row>
    <row r="163" spans="1:10">
      <c r="A163" s="117" t="s">
        <v>621</v>
      </c>
      <c r="B163" s="118" t="s">
        <v>722</v>
      </c>
      <c r="C163" s="150" t="s">
        <v>696</v>
      </c>
      <c r="D163" s="236"/>
      <c r="E163" s="229">
        <v>15.79925697</v>
      </c>
      <c r="F163" s="236">
        <v>15.79925697</v>
      </c>
      <c r="G163" s="253"/>
      <c r="H163" s="227"/>
      <c r="J163" s="225"/>
    </row>
    <row r="164" spans="1:10">
      <c r="A164" s="109" t="s">
        <v>623</v>
      </c>
      <c r="B164" s="124" t="s">
        <v>624</v>
      </c>
      <c r="C164" s="151" t="s">
        <v>696</v>
      </c>
      <c r="D164" s="236"/>
      <c r="E164" s="229"/>
      <c r="F164" s="236">
        <v>0</v>
      </c>
      <c r="G164" s="253"/>
      <c r="H164" s="227"/>
      <c r="J164" s="225"/>
    </row>
    <row r="165" spans="1:10" ht="31.5">
      <c r="A165" s="109" t="s">
        <v>625</v>
      </c>
      <c r="B165" s="124" t="s">
        <v>723</v>
      </c>
      <c r="C165" s="151" t="s">
        <v>696</v>
      </c>
      <c r="D165" s="236"/>
      <c r="E165" s="229">
        <v>0</v>
      </c>
      <c r="F165" s="236">
        <v>0</v>
      </c>
      <c r="G165" s="253"/>
      <c r="H165" s="227"/>
      <c r="J165" s="225"/>
    </row>
    <row r="166" spans="1:10" ht="31.5">
      <c r="A166" s="109" t="s">
        <v>627</v>
      </c>
      <c r="B166" s="127" t="s">
        <v>724</v>
      </c>
      <c r="C166" s="151" t="s">
        <v>696</v>
      </c>
      <c r="D166" s="236"/>
      <c r="E166" s="229">
        <v>0</v>
      </c>
      <c r="F166" s="236">
        <v>0</v>
      </c>
      <c r="G166" s="253"/>
      <c r="H166" s="227"/>
      <c r="J166" s="225"/>
    </row>
    <row r="167" spans="1:10">
      <c r="A167" s="109" t="s">
        <v>629</v>
      </c>
      <c r="B167" s="125" t="s">
        <v>513</v>
      </c>
      <c r="C167" s="151" t="s">
        <v>696</v>
      </c>
      <c r="D167" s="236"/>
      <c r="E167" s="229"/>
      <c r="F167" s="236">
        <v>0</v>
      </c>
      <c r="G167" s="253"/>
      <c r="H167" s="227"/>
      <c r="J167" s="225"/>
    </row>
    <row r="168" spans="1:10" ht="31.5">
      <c r="A168" s="109" t="s">
        <v>630</v>
      </c>
      <c r="B168" s="125" t="s">
        <v>516</v>
      </c>
      <c r="C168" s="151" t="s">
        <v>696</v>
      </c>
      <c r="D168" s="236"/>
      <c r="E168" s="229"/>
      <c r="F168" s="236">
        <v>0</v>
      </c>
      <c r="G168" s="253"/>
      <c r="H168" s="227"/>
      <c r="J168" s="225"/>
    </row>
    <row r="169" spans="1:10">
      <c r="A169" s="109" t="s">
        <v>631</v>
      </c>
      <c r="B169" s="124" t="s">
        <v>725</v>
      </c>
      <c r="C169" s="151" t="s">
        <v>696</v>
      </c>
      <c r="D169" s="273"/>
      <c r="E169" s="229">
        <v>15.79925697</v>
      </c>
      <c r="F169" s="236">
        <v>15.79925697</v>
      </c>
      <c r="G169" s="253"/>
      <c r="H169" s="227"/>
      <c r="J169" s="225"/>
    </row>
    <row r="170" spans="1:10">
      <c r="A170" s="117" t="s">
        <v>633</v>
      </c>
      <c r="B170" s="118" t="s">
        <v>726</v>
      </c>
      <c r="C170" s="150" t="s">
        <v>696</v>
      </c>
      <c r="D170" s="255">
        <v>47.686479999999996</v>
      </c>
      <c r="E170" s="255">
        <v>38.247487179999993</v>
      </c>
      <c r="F170" s="255">
        <v>-9.4389928200000028</v>
      </c>
      <c r="G170" s="256">
        <v>-0.19793855239472496</v>
      </c>
      <c r="H170" s="227"/>
      <c r="J170" s="225"/>
    </row>
    <row r="171" spans="1:10">
      <c r="A171" s="109" t="s">
        <v>635</v>
      </c>
      <c r="B171" s="124" t="s">
        <v>727</v>
      </c>
      <c r="C171" s="151" t="s">
        <v>696</v>
      </c>
      <c r="D171" s="255">
        <v>47.686479999999996</v>
      </c>
      <c r="E171" s="229">
        <v>0</v>
      </c>
      <c r="F171" s="236">
        <v>-47.686479999999996</v>
      </c>
      <c r="G171" s="253">
        <v>-1</v>
      </c>
      <c r="H171" s="227"/>
      <c r="J171" s="225"/>
    </row>
    <row r="172" spans="1:10">
      <c r="A172" s="109" t="s">
        <v>637</v>
      </c>
      <c r="B172" s="127" t="s">
        <v>728</v>
      </c>
      <c r="C172" s="151"/>
      <c r="D172" s="54">
        <v>43.339709999999997</v>
      </c>
      <c r="E172" s="229"/>
      <c r="F172" s="236">
        <v>-43.339709999999997</v>
      </c>
      <c r="G172" s="253"/>
      <c r="H172" s="227"/>
      <c r="J172" s="225"/>
    </row>
    <row r="173" spans="1:10">
      <c r="A173" s="109" t="s">
        <v>639</v>
      </c>
      <c r="B173" s="127" t="s">
        <v>729</v>
      </c>
      <c r="C173" s="151"/>
      <c r="D173" s="54"/>
      <c r="E173" s="229"/>
      <c r="F173" s="236">
        <v>0</v>
      </c>
      <c r="G173" s="253"/>
      <c r="H173" s="227"/>
      <c r="J173" s="225"/>
    </row>
    <row r="174" spans="1:10" ht="31.5">
      <c r="A174" s="109" t="s">
        <v>641</v>
      </c>
      <c r="B174" s="127" t="s">
        <v>730</v>
      </c>
      <c r="C174" s="151" t="s">
        <v>696</v>
      </c>
      <c r="D174" s="273"/>
      <c r="E174" s="229"/>
      <c r="F174" s="236">
        <v>0</v>
      </c>
      <c r="G174" s="253"/>
      <c r="H174" s="227"/>
      <c r="J174" s="225"/>
    </row>
    <row r="175" spans="1:10" ht="31.5">
      <c r="A175" s="109" t="s">
        <v>643</v>
      </c>
      <c r="B175" s="127" t="s">
        <v>731</v>
      </c>
      <c r="C175" s="151" t="s">
        <v>696</v>
      </c>
      <c r="D175" s="236">
        <v>4.3467700000000002</v>
      </c>
      <c r="E175" s="229"/>
      <c r="F175" s="236">
        <v>-4.3467700000000002</v>
      </c>
      <c r="G175" s="253"/>
      <c r="H175" s="227"/>
      <c r="J175" s="225"/>
    </row>
    <row r="176" spans="1:10" ht="31.5">
      <c r="A176" s="109" t="s">
        <v>645</v>
      </c>
      <c r="B176" s="127" t="s">
        <v>732</v>
      </c>
      <c r="C176" s="151" t="s">
        <v>696</v>
      </c>
      <c r="D176" s="236"/>
      <c r="E176" s="229"/>
      <c r="F176" s="236">
        <v>0</v>
      </c>
      <c r="G176" s="253"/>
      <c r="H176" s="227"/>
      <c r="J176" s="225"/>
    </row>
    <row r="177" spans="1:10">
      <c r="A177" s="109" t="s">
        <v>647</v>
      </c>
      <c r="B177" s="127" t="s">
        <v>648</v>
      </c>
      <c r="C177" s="151" t="s">
        <v>696</v>
      </c>
      <c r="D177" s="236"/>
      <c r="E177" s="229"/>
      <c r="F177" s="236">
        <v>0</v>
      </c>
      <c r="G177" s="253"/>
      <c r="H177" s="227"/>
      <c r="J177" s="225"/>
    </row>
    <row r="178" spans="1:10">
      <c r="A178" s="109" t="s">
        <v>649</v>
      </c>
      <c r="B178" s="124" t="s">
        <v>650</v>
      </c>
      <c r="C178" s="151" t="s">
        <v>696</v>
      </c>
      <c r="D178" s="236"/>
      <c r="E178" s="229"/>
      <c r="F178" s="236">
        <v>0</v>
      </c>
      <c r="G178" s="253"/>
      <c r="H178" s="227"/>
      <c r="J178" s="225"/>
    </row>
    <row r="179" spans="1:10">
      <c r="A179" s="109" t="s">
        <v>651</v>
      </c>
      <c r="B179" s="124" t="s">
        <v>733</v>
      </c>
      <c r="C179" s="151" t="s">
        <v>696</v>
      </c>
      <c r="D179" s="236"/>
      <c r="E179" s="229">
        <v>38.247487179999993</v>
      </c>
      <c r="F179" s="236">
        <v>38.247487179999993</v>
      </c>
      <c r="G179" s="253"/>
      <c r="H179" s="227"/>
      <c r="J179" s="225"/>
    </row>
    <row r="180" spans="1:10">
      <c r="A180" s="117" t="s">
        <v>656</v>
      </c>
      <c r="B180" s="118" t="s">
        <v>734</v>
      </c>
      <c r="C180" s="150" t="s">
        <v>696</v>
      </c>
      <c r="D180" s="255"/>
      <c r="E180" s="229">
        <v>0</v>
      </c>
      <c r="F180" s="236">
        <v>0</v>
      </c>
      <c r="G180" s="253"/>
      <c r="H180" s="227"/>
      <c r="J180" s="225"/>
    </row>
    <row r="181" spans="1:10">
      <c r="A181" s="109" t="s">
        <v>658</v>
      </c>
      <c r="B181" s="124" t="s">
        <v>659</v>
      </c>
      <c r="C181" s="151" t="s">
        <v>696</v>
      </c>
      <c r="D181" s="54"/>
      <c r="E181" s="229"/>
      <c r="F181" s="236">
        <v>0</v>
      </c>
      <c r="G181" s="253"/>
      <c r="H181" s="227"/>
      <c r="J181" s="225"/>
    </row>
    <row r="182" spans="1:10">
      <c r="A182" s="109" t="s">
        <v>660</v>
      </c>
      <c r="B182" s="124" t="s">
        <v>735</v>
      </c>
      <c r="C182" s="151" t="s">
        <v>696</v>
      </c>
      <c r="D182" s="54"/>
      <c r="E182" s="229">
        <v>0</v>
      </c>
      <c r="F182" s="236">
        <v>0</v>
      </c>
      <c r="G182" s="253"/>
      <c r="H182" s="227"/>
      <c r="J182" s="225"/>
    </row>
    <row r="183" spans="1:10">
      <c r="A183" s="109" t="s">
        <v>662</v>
      </c>
      <c r="B183" s="127" t="s">
        <v>736</v>
      </c>
      <c r="C183" s="151" t="s">
        <v>696</v>
      </c>
      <c r="D183" s="54"/>
      <c r="E183" s="257"/>
      <c r="F183" s="236">
        <v>0</v>
      </c>
      <c r="G183" s="253"/>
      <c r="H183" s="227"/>
      <c r="J183" s="225"/>
    </row>
    <row r="184" spans="1:10">
      <c r="A184" s="109" t="s">
        <v>664</v>
      </c>
      <c r="B184" s="127" t="s">
        <v>737</v>
      </c>
      <c r="C184" s="151" t="s">
        <v>696</v>
      </c>
      <c r="D184" s="236"/>
      <c r="E184" s="257"/>
      <c r="F184" s="236">
        <v>0</v>
      </c>
      <c r="G184" s="253"/>
      <c r="H184" s="227"/>
      <c r="J184" s="225"/>
    </row>
    <row r="185" spans="1:10">
      <c r="A185" s="109" t="s">
        <v>666</v>
      </c>
      <c r="B185" s="127" t="s">
        <v>213</v>
      </c>
      <c r="C185" s="151" t="s">
        <v>696</v>
      </c>
      <c r="D185" s="236"/>
      <c r="E185" s="257"/>
      <c r="F185" s="236">
        <v>0</v>
      </c>
      <c r="G185" s="253"/>
      <c r="H185" s="227"/>
      <c r="J185" s="225"/>
    </row>
    <row r="186" spans="1:10">
      <c r="A186" s="109" t="s">
        <v>667</v>
      </c>
      <c r="B186" s="124" t="s">
        <v>738</v>
      </c>
      <c r="C186" s="151" t="s">
        <v>696</v>
      </c>
      <c r="D186" s="236"/>
      <c r="E186" s="257"/>
      <c r="F186" s="236">
        <v>0</v>
      </c>
      <c r="G186" s="253"/>
      <c r="H186" s="227"/>
      <c r="J186" s="225"/>
    </row>
    <row r="187" spans="1:10" ht="31.5">
      <c r="A187" s="109" t="s">
        <v>669</v>
      </c>
      <c r="B187" s="124" t="s">
        <v>670</v>
      </c>
      <c r="C187" s="151" t="s">
        <v>696</v>
      </c>
      <c r="D187" s="236"/>
      <c r="E187" s="257">
        <v>0</v>
      </c>
      <c r="F187" s="236">
        <v>0</v>
      </c>
      <c r="G187" s="253"/>
      <c r="H187" s="227"/>
      <c r="J187" s="225"/>
    </row>
    <row r="188" spans="1:10">
      <c r="A188" s="109" t="s">
        <v>671</v>
      </c>
      <c r="B188" s="127" t="s">
        <v>672</v>
      </c>
      <c r="C188" s="151" t="s">
        <v>696</v>
      </c>
      <c r="D188" s="236"/>
      <c r="E188" s="257"/>
      <c r="F188" s="236">
        <v>0</v>
      </c>
      <c r="G188" s="253"/>
      <c r="H188" s="227"/>
      <c r="J188" s="225"/>
    </row>
    <row r="189" spans="1:10">
      <c r="A189" s="109" t="s">
        <v>673</v>
      </c>
      <c r="B189" s="127" t="s">
        <v>739</v>
      </c>
      <c r="C189" s="151" t="s">
        <v>696</v>
      </c>
      <c r="D189" s="236"/>
      <c r="E189" s="257"/>
      <c r="F189" s="236">
        <v>0</v>
      </c>
      <c r="G189" s="253"/>
      <c r="H189" s="227"/>
      <c r="J189" s="225"/>
    </row>
    <row r="190" spans="1:10">
      <c r="A190" s="109" t="s">
        <v>674</v>
      </c>
      <c r="B190" s="124" t="s">
        <v>675</v>
      </c>
      <c r="C190" s="151" t="s">
        <v>696</v>
      </c>
      <c r="D190" s="236"/>
      <c r="E190" s="257"/>
      <c r="F190" s="236">
        <v>0</v>
      </c>
      <c r="G190" s="253"/>
      <c r="H190" s="227"/>
      <c r="J190" s="225"/>
    </row>
    <row r="191" spans="1:10">
      <c r="A191" s="109" t="s">
        <v>676</v>
      </c>
      <c r="B191" s="124" t="s">
        <v>677</v>
      </c>
      <c r="C191" s="151" t="s">
        <v>696</v>
      </c>
      <c r="D191" s="236"/>
      <c r="E191" s="257"/>
      <c r="F191" s="236">
        <v>0</v>
      </c>
      <c r="G191" s="253"/>
      <c r="H191" s="227"/>
      <c r="J191" s="225"/>
    </row>
    <row r="192" spans="1:10">
      <c r="A192" s="109" t="s">
        <v>678</v>
      </c>
      <c r="B192" s="124" t="s">
        <v>740</v>
      </c>
      <c r="C192" s="151" t="s">
        <v>696</v>
      </c>
      <c r="D192" s="236"/>
      <c r="E192" s="257"/>
      <c r="F192" s="236">
        <v>0</v>
      </c>
      <c r="G192" s="253"/>
      <c r="H192" s="227"/>
      <c r="J192" s="225"/>
    </row>
    <row r="193" spans="1:10">
      <c r="A193" s="117" t="s">
        <v>680</v>
      </c>
      <c r="B193" s="118" t="s">
        <v>741</v>
      </c>
      <c r="C193" s="150" t="s">
        <v>696</v>
      </c>
      <c r="D193" s="255"/>
      <c r="E193" s="257">
        <v>0</v>
      </c>
      <c r="F193" s="236">
        <v>0</v>
      </c>
      <c r="G193" s="253"/>
      <c r="H193" s="227"/>
      <c r="J193" s="225"/>
    </row>
    <row r="194" spans="1:10">
      <c r="A194" s="109" t="s">
        <v>682</v>
      </c>
      <c r="B194" s="124" t="s">
        <v>742</v>
      </c>
      <c r="C194" s="151" t="s">
        <v>696</v>
      </c>
      <c r="D194" s="54"/>
      <c r="E194" s="257"/>
      <c r="F194" s="236">
        <v>0</v>
      </c>
      <c r="G194" s="253"/>
      <c r="H194" s="227"/>
      <c r="J194" s="225"/>
    </row>
    <row r="195" spans="1:10">
      <c r="A195" s="109" t="s">
        <v>214</v>
      </c>
      <c r="B195" s="124" t="s">
        <v>743</v>
      </c>
      <c r="C195" s="151" t="s">
        <v>696</v>
      </c>
      <c r="D195" s="54"/>
      <c r="E195" s="257">
        <v>0</v>
      </c>
      <c r="F195" s="236">
        <v>0</v>
      </c>
      <c r="G195" s="253"/>
      <c r="H195" s="227"/>
      <c r="J195" s="225"/>
    </row>
    <row r="196" spans="1:10">
      <c r="A196" s="109" t="s">
        <v>820</v>
      </c>
      <c r="B196" s="127" t="s">
        <v>736</v>
      </c>
      <c r="C196" s="151" t="s">
        <v>696</v>
      </c>
      <c r="D196" s="54"/>
      <c r="E196" s="257"/>
      <c r="F196" s="236">
        <v>0</v>
      </c>
      <c r="G196" s="253"/>
      <c r="H196" s="227"/>
      <c r="J196" s="225"/>
    </row>
    <row r="197" spans="1:10">
      <c r="A197" s="109" t="s">
        <v>821</v>
      </c>
      <c r="B197" s="127" t="s">
        <v>737</v>
      </c>
      <c r="C197" s="151" t="s">
        <v>696</v>
      </c>
      <c r="D197" s="236"/>
      <c r="E197" s="257"/>
      <c r="F197" s="236">
        <v>0</v>
      </c>
      <c r="G197" s="253"/>
      <c r="H197" s="227"/>
      <c r="J197" s="225"/>
    </row>
    <row r="198" spans="1:10">
      <c r="A198" s="109" t="s">
        <v>822</v>
      </c>
      <c r="B198" s="127" t="s">
        <v>213</v>
      </c>
      <c r="C198" s="151" t="s">
        <v>696</v>
      </c>
      <c r="D198" s="236"/>
      <c r="E198" s="257"/>
      <c r="F198" s="236">
        <v>0</v>
      </c>
      <c r="G198" s="253"/>
      <c r="H198" s="227"/>
      <c r="J198" s="225"/>
    </row>
    <row r="199" spans="1:10">
      <c r="A199" s="109" t="s">
        <v>216</v>
      </c>
      <c r="B199" s="124" t="s">
        <v>215</v>
      </c>
      <c r="C199" s="151" t="s">
        <v>696</v>
      </c>
      <c r="D199" s="236"/>
      <c r="E199" s="257"/>
      <c r="F199" s="236">
        <v>0</v>
      </c>
      <c r="G199" s="253"/>
      <c r="H199" s="227"/>
      <c r="J199" s="225"/>
    </row>
    <row r="200" spans="1:10">
      <c r="A200" s="109" t="s">
        <v>823</v>
      </c>
      <c r="B200" s="124" t="s">
        <v>824</v>
      </c>
      <c r="C200" s="151" t="s">
        <v>696</v>
      </c>
      <c r="D200" s="236"/>
      <c r="E200" s="257"/>
      <c r="F200" s="236">
        <v>0</v>
      </c>
      <c r="G200" s="253"/>
      <c r="H200" s="227"/>
      <c r="J200" s="225"/>
    </row>
    <row r="201" spans="1:10" ht="31.5">
      <c r="A201" s="117" t="s">
        <v>218</v>
      </c>
      <c r="B201" s="118" t="s">
        <v>825</v>
      </c>
      <c r="C201" s="150" t="s">
        <v>696</v>
      </c>
      <c r="D201" s="255">
        <v>64.402856962903769</v>
      </c>
      <c r="E201" s="255">
        <v>40.500560239999999</v>
      </c>
      <c r="F201" s="255">
        <v>-23.90229672290377</v>
      </c>
      <c r="G201" s="256">
        <v>-0.37113721114377834</v>
      </c>
      <c r="H201" s="227"/>
      <c r="J201" s="225"/>
    </row>
    <row r="202" spans="1:10">
      <c r="A202" s="109" t="s">
        <v>826</v>
      </c>
      <c r="B202" s="110" t="s">
        <v>474</v>
      </c>
      <c r="C202" s="151" t="s">
        <v>696</v>
      </c>
      <c r="D202" s="236"/>
      <c r="E202" s="257"/>
      <c r="F202" s="236">
        <v>0</v>
      </c>
      <c r="G202" s="253"/>
      <c r="H202" s="227"/>
      <c r="J202" s="225"/>
    </row>
    <row r="203" spans="1:10">
      <c r="A203" s="109" t="s">
        <v>827</v>
      </c>
      <c r="B203" s="110" t="s">
        <v>703</v>
      </c>
      <c r="C203" s="151" t="s">
        <v>696</v>
      </c>
      <c r="D203" s="236"/>
      <c r="E203" s="257"/>
      <c r="F203" s="236">
        <v>0</v>
      </c>
      <c r="G203" s="253"/>
      <c r="H203" s="227"/>
      <c r="J203" s="225"/>
    </row>
    <row r="204" spans="1:10">
      <c r="A204" s="109" t="s">
        <v>828</v>
      </c>
      <c r="B204" s="110" t="s">
        <v>258</v>
      </c>
      <c r="C204" s="151" t="s">
        <v>696</v>
      </c>
      <c r="D204" s="236"/>
      <c r="E204" s="257"/>
      <c r="F204" s="236">
        <v>0</v>
      </c>
      <c r="G204" s="253"/>
      <c r="H204" s="227"/>
      <c r="J204" s="225"/>
    </row>
    <row r="205" spans="1:10">
      <c r="A205" s="109" t="s">
        <v>829</v>
      </c>
      <c r="B205" s="110" t="s">
        <v>704</v>
      </c>
      <c r="C205" s="151" t="s">
        <v>696</v>
      </c>
      <c r="D205" s="236"/>
      <c r="E205" s="257"/>
      <c r="F205" s="236">
        <v>0</v>
      </c>
      <c r="G205" s="253"/>
      <c r="H205" s="227"/>
      <c r="J205" s="225"/>
    </row>
    <row r="206" spans="1:10">
      <c r="A206" s="109" t="s">
        <v>830</v>
      </c>
      <c r="B206" s="110" t="s">
        <v>264</v>
      </c>
      <c r="C206" s="151" t="s">
        <v>696</v>
      </c>
      <c r="D206" s="236"/>
      <c r="E206" s="257"/>
      <c r="F206" s="236">
        <v>0</v>
      </c>
      <c r="G206" s="253"/>
      <c r="H206" s="227"/>
      <c r="J206" s="225"/>
    </row>
    <row r="207" spans="1:10">
      <c r="A207" s="109" t="s">
        <v>831</v>
      </c>
      <c r="B207" s="110" t="s">
        <v>267</v>
      </c>
      <c r="C207" s="151" t="s">
        <v>696</v>
      </c>
      <c r="D207" s="236"/>
      <c r="E207" s="257"/>
      <c r="F207" s="236">
        <v>0</v>
      </c>
      <c r="G207" s="253"/>
      <c r="H207" s="227"/>
      <c r="J207" s="225"/>
    </row>
    <row r="208" spans="1:10">
      <c r="A208" s="109" t="s">
        <v>832</v>
      </c>
      <c r="B208" s="110" t="s">
        <v>705</v>
      </c>
      <c r="C208" s="151" t="s">
        <v>696</v>
      </c>
      <c r="D208" s="236"/>
      <c r="E208" s="257"/>
      <c r="F208" s="236">
        <v>0</v>
      </c>
      <c r="G208" s="253"/>
      <c r="H208" s="227"/>
      <c r="J208" s="225"/>
    </row>
    <row r="209" spans="1:12" ht="31.5">
      <c r="A209" s="109" t="s">
        <v>833</v>
      </c>
      <c r="B209" s="115" t="s">
        <v>706</v>
      </c>
      <c r="C209" s="151" t="s">
        <v>696</v>
      </c>
      <c r="D209" s="236"/>
      <c r="E209" s="257"/>
      <c r="F209" s="236">
        <v>0</v>
      </c>
      <c r="G209" s="253"/>
      <c r="H209" s="227"/>
      <c r="J209" s="225"/>
    </row>
    <row r="210" spans="1:12">
      <c r="A210" s="109" t="s">
        <v>834</v>
      </c>
      <c r="B210" s="116" t="s">
        <v>707</v>
      </c>
      <c r="C210" s="151" t="s">
        <v>696</v>
      </c>
      <c r="D210" s="236"/>
      <c r="E210" s="257"/>
      <c r="F210" s="236">
        <v>0</v>
      </c>
      <c r="G210" s="253"/>
      <c r="H210" s="227"/>
      <c r="J210" s="225"/>
    </row>
    <row r="211" spans="1:12">
      <c r="A211" s="109" t="s">
        <v>835</v>
      </c>
      <c r="B211" s="116" t="s">
        <v>45</v>
      </c>
      <c r="C211" s="151" t="s">
        <v>696</v>
      </c>
      <c r="D211" s="236"/>
      <c r="E211" s="257"/>
      <c r="F211" s="236">
        <v>0</v>
      </c>
      <c r="G211" s="253"/>
      <c r="H211" s="227"/>
      <c r="J211" s="225"/>
    </row>
    <row r="212" spans="1:12">
      <c r="A212" s="109" t="s">
        <v>836</v>
      </c>
      <c r="B212" s="110" t="s">
        <v>279</v>
      </c>
      <c r="C212" s="151" t="s">
        <v>696</v>
      </c>
      <c r="D212" s="236"/>
      <c r="E212" s="257"/>
      <c r="F212" s="236">
        <v>0</v>
      </c>
      <c r="G212" s="253"/>
      <c r="H212" s="227"/>
      <c r="J212" s="225"/>
    </row>
    <row r="213" spans="1:12" ht="31.5">
      <c r="A213" s="117" t="s">
        <v>220</v>
      </c>
      <c r="B213" s="118" t="s">
        <v>837</v>
      </c>
      <c r="C213" s="150" t="s">
        <v>696</v>
      </c>
      <c r="D213" s="255">
        <v>-47.686479999999996</v>
      </c>
      <c r="E213" s="255">
        <v>-22.448230209999991</v>
      </c>
      <c r="F213" s="255">
        <v>25.238249790000005</v>
      </c>
      <c r="G213" s="277">
        <v>-0.52925377989736311</v>
      </c>
      <c r="H213" s="227"/>
      <c r="J213" s="225"/>
    </row>
    <row r="214" spans="1:12">
      <c r="A214" s="109" t="s">
        <v>222</v>
      </c>
      <c r="B214" s="124" t="s">
        <v>838</v>
      </c>
      <c r="C214" s="151" t="s">
        <v>696</v>
      </c>
      <c r="D214" s="236"/>
      <c r="E214" s="257"/>
      <c r="F214" s="236">
        <v>0</v>
      </c>
      <c r="G214" s="253"/>
      <c r="H214" s="227"/>
      <c r="J214" s="225"/>
    </row>
    <row r="215" spans="1:12">
      <c r="A215" s="109" t="s">
        <v>224</v>
      </c>
      <c r="B215" s="124" t="s">
        <v>225</v>
      </c>
      <c r="C215" s="151" t="s">
        <v>696</v>
      </c>
      <c r="D215" s="236"/>
      <c r="E215" s="257"/>
      <c r="F215" s="236">
        <v>0</v>
      </c>
      <c r="G215" s="253"/>
      <c r="H215" s="227"/>
      <c r="J215" s="225"/>
    </row>
    <row r="216" spans="1:12" ht="31.5">
      <c r="A216" s="117" t="s">
        <v>226</v>
      </c>
      <c r="B216" s="118" t="s">
        <v>839</v>
      </c>
      <c r="C216" s="150" t="s">
        <v>696</v>
      </c>
      <c r="D216" s="255"/>
      <c r="E216" s="257">
        <v>0</v>
      </c>
      <c r="F216" s="236">
        <v>0</v>
      </c>
      <c r="G216" s="253"/>
      <c r="H216" s="227"/>
      <c r="J216" s="225"/>
    </row>
    <row r="217" spans="1:12">
      <c r="A217" s="117" t="s">
        <v>232</v>
      </c>
      <c r="B217" s="118" t="s">
        <v>233</v>
      </c>
      <c r="C217" s="150" t="s">
        <v>696</v>
      </c>
      <c r="D217" s="263"/>
      <c r="E217" s="257"/>
      <c r="F217" s="236">
        <v>0</v>
      </c>
      <c r="G217" s="253"/>
      <c r="H217" s="227"/>
      <c r="J217" s="225"/>
      <c r="L217" s="225"/>
    </row>
    <row r="218" spans="1:12" ht="31.5">
      <c r="A218" s="117" t="s">
        <v>234</v>
      </c>
      <c r="B218" s="118" t="s">
        <v>840</v>
      </c>
      <c r="C218" s="150" t="s">
        <v>696</v>
      </c>
      <c r="D218" s="255">
        <v>16.716376962903773</v>
      </c>
      <c r="E218" s="255">
        <v>18.052330030000007</v>
      </c>
      <c r="F218" s="255">
        <v>1.3359530670962343</v>
      </c>
      <c r="G218" s="256">
        <v>7.9918816742462845E-2</v>
      </c>
      <c r="H218" s="227"/>
      <c r="J218" s="225"/>
    </row>
    <row r="219" spans="1:12">
      <c r="A219" s="117" t="s">
        <v>236</v>
      </c>
      <c r="B219" s="118" t="s">
        <v>237</v>
      </c>
      <c r="C219" s="150" t="s">
        <v>696</v>
      </c>
      <c r="D219" s="236"/>
      <c r="E219" s="257"/>
      <c r="F219" s="236">
        <v>0</v>
      </c>
      <c r="G219" s="253"/>
      <c r="H219" s="227"/>
      <c r="J219" s="225"/>
    </row>
    <row r="220" spans="1:12">
      <c r="A220" s="117" t="s">
        <v>238</v>
      </c>
      <c r="B220" s="118" t="s">
        <v>239</v>
      </c>
      <c r="C220" s="150" t="s">
        <v>696</v>
      </c>
      <c r="D220" s="236"/>
      <c r="E220" s="257"/>
      <c r="F220" s="236">
        <v>0</v>
      </c>
      <c r="G220" s="253"/>
      <c r="H220" s="227"/>
      <c r="J220" s="225"/>
    </row>
    <row r="221" spans="1:12">
      <c r="A221" s="117" t="s">
        <v>240</v>
      </c>
      <c r="B221" s="118" t="s">
        <v>697</v>
      </c>
      <c r="C221" s="150" t="s">
        <v>241</v>
      </c>
      <c r="D221" s="236"/>
      <c r="E221" s="257"/>
      <c r="F221" s="236">
        <v>0</v>
      </c>
      <c r="G221" s="253"/>
      <c r="H221" s="227"/>
      <c r="J221" s="225"/>
    </row>
    <row r="222" spans="1:12">
      <c r="A222" s="109" t="s">
        <v>242</v>
      </c>
      <c r="B222" s="124" t="s">
        <v>841</v>
      </c>
      <c r="C222" s="151" t="s">
        <v>696</v>
      </c>
      <c r="D222" s="54">
        <v>8.3644257657518786</v>
      </c>
      <c r="E222" s="229">
        <v>12.5315592</v>
      </c>
      <c r="F222" s="236">
        <v>4.1671334342481217</v>
      </c>
      <c r="G222" s="253">
        <v>0.49819719260471407</v>
      </c>
      <c r="H222" s="227"/>
      <c r="J222" s="225"/>
    </row>
    <row r="223" spans="1:12">
      <c r="A223" s="109" t="s">
        <v>244</v>
      </c>
      <c r="B223" s="116" t="s">
        <v>474</v>
      </c>
      <c r="C223" s="151" t="s">
        <v>696</v>
      </c>
      <c r="D223" s="236"/>
      <c r="E223" s="257"/>
      <c r="F223" s="236">
        <v>0</v>
      </c>
      <c r="G223" s="253"/>
      <c r="H223" s="227"/>
      <c r="J223" s="225"/>
    </row>
    <row r="224" spans="1:12">
      <c r="A224" s="109" t="s">
        <v>246</v>
      </c>
      <c r="B224" s="125" t="s">
        <v>247</v>
      </c>
      <c r="C224" s="151" t="s">
        <v>696</v>
      </c>
      <c r="D224" s="236"/>
      <c r="E224" s="257"/>
      <c r="F224" s="236">
        <v>0</v>
      </c>
      <c r="G224" s="253"/>
      <c r="H224" s="227"/>
      <c r="J224" s="225"/>
    </row>
    <row r="225" spans="1:10">
      <c r="A225" s="109" t="s">
        <v>254</v>
      </c>
      <c r="B225" s="116" t="s">
        <v>703</v>
      </c>
      <c r="C225" s="151" t="s">
        <v>696</v>
      </c>
      <c r="D225" s="236"/>
      <c r="E225" s="257"/>
      <c r="F225" s="236">
        <v>0</v>
      </c>
      <c r="G225" s="253"/>
      <c r="H225" s="227"/>
      <c r="J225" s="225"/>
    </row>
    <row r="226" spans="1:10">
      <c r="A226" s="109" t="s">
        <v>256</v>
      </c>
      <c r="B226" s="125" t="s">
        <v>247</v>
      </c>
      <c r="C226" s="151" t="s">
        <v>696</v>
      </c>
      <c r="D226" s="236"/>
      <c r="E226" s="257"/>
      <c r="F226" s="236">
        <v>0</v>
      </c>
      <c r="G226" s="253"/>
      <c r="H226" s="227"/>
      <c r="J226" s="225"/>
    </row>
    <row r="227" spans="1:10">
      <c r="A227" s="109" t="s">
        <v>257</v>
      </c>
      <c r="B227" s="116" t="s">
        <v>258</v>
      </c>
      <c r="C227" s="151" t="s">
        <v>696</v>
      </c>
      <c r="D227" s="236"/>
      <c r="E227" s="257"/>
      <c r="F227" s="236">
        <v>0</v>
      </c>
      <c r="G227" s="253"/>
      <c r="H227" s="227"/>
      <c r="J227" s="225"/>
    </row>
    <row r="228" spans="1:10">
      <c r="A228" s="109" t="s">
        <v>259</v>
      </c>
      <c r="B228" s="125" t="s">
        <v>247</v>
      </c>
      <c r="C228" s="151" t="s">
        <v>696</v>
      </c>
      <c r="D228" s="236">
        <v>0</v>
      </c>
      <c r="E228" s="257"/>
      <c r="F228" s="236">
        <v>0</v>
      </c>
      <c r="G228" s="253"/>
      <c r="H228" s="227"/>
      <c r="J228" s="225"/>
    </row>
    <row r="229" spans="1:10">
      <c r="A229" s="109" t="s">
        <v>260</v>
      </c>
      <c r="B229" s="116" t="s">
        <v>704</v>
      </c>
      <c r="C229" s="151" t="s">
        <v>696</v>
      </c>
      <c r="D229" s="236">
        <v>0</v>
      </c>
      <c r="E229" s="257"/>
      <c r="F229" s="236">
        <v>0</v>
      </c>
      <c r="G229" s="253"/>
      <c r="H229" s="227"/>
      <c r="J229" s="225"/>
    </row>
    <row r="230" spans="1:10">
      <c r="A230" s="109" t="s">
        <v>262</v>
      </c>
      <c r="B230" s="125" t="s">
        <v>247</v>
      </c>
      <c r="C230" s="151" t="s">
        <v>696</v>
      </c>
      <c r="D230" s="236">
        <v>0</v>
      </c>
      <c r="E230" s="257"/>
      <c r="F230" s="236">
        <v>0</v>
      </c>
      <c r="G230" s="253"/>
      <c r="H230" s="227"/>
      <c r="J230" s="225"/>
    </row>
    <row r="231" spans="1:10">
      <c r="A231" s="109" t="s">
        <v>263</v>
      </c>
      <c r="B231" s="116" t="s">
        <v>264</v>
      </c>
      <c r="C231" s="151" t="s">
        <v>696</v>
      </c>
      <c r="D231" s="236">
        <v>0</v>
      </c>
      <c r="E231" s="257"/>
      <c r="F231" s="236">
        <v>0</v>
      </c>
      <c r="G231" s="253"/>
      <c r="H231" s="227"/>
      <c r="J231" s="225"/>
    </row>
    <row r="232" spans="1:10">
      <c r="A232" s="109" t="s">
        <v>265</v>
      </c>
      <c r="B232" s="125" t="s">
        <v>247</v>
      </c>
      <c r="C232" s="151" t="s">
        <v>696</v>
      </c>
      <c r="D232" s="236">
        <v>0</v>
      </c>
      <c r="E232" s="257"/>
      <c r="F232" s="236">
        <v>0</v>
      </c>
      <c r="G232" s="253"/>
      <c r="H232" s="227"/>
      <c r="J232" s="225"/>
    </row>
    <row r="233" spans="1:10">
      <c r="A233" s="109" t="s">
        <v>842</v>
      </c>
      <c r="B233" s="116" t="s">
        <v>267</v>
      </c>
      <c r="C233" s="151" t="s">
        <v>696</v>
      </c>
      <c r="D233" s="236">
        <v>0</v>
      </c>
      <c r="E233" s="257"/>
      <c r="F233" s="236">
        <v>0</v>
      </c>
      <c r="G233" s="253"/>
      <c r="H233" s="227"/>
      <c r="J233" s="225"/>
    </row>
    <row r="234" spans="1:10">
      <c r="A234" s="109" t="s">
        <v>268</v>
      </c>
      <c r="B234" s="125" t="s">
        <v>247</v>
      </c>
      <c r="C234" s="151" t="s">
        <v>696</v>
      </c>
      <c r="D234" s="236">
        <v>0</v>
      </c>
      <c r="E234" s="257"/>
      <c r="F234" s="236">
        <v>0</v>
      </c>
      <c r="G234" s="253"/>
      <c r="H234" s="227"/>
      <c r="J234" s="225"/>
    </row>
    <row r="235" spans="1:10">
      <c r="A235" s="109" t="s">
        <v>843</v>
      </c>
      <c r="B235" s="116" t="s">
        <v>705</v>
      </c>
      <c r="C235" s="151" t="s">
        <v>696</v>
      </c>
      <c r="D235" s="236">
        <v>0</v>
      </c>
      <c r="E235" s="257"/>
      <c r="F235" s="236">
        <v>0</v>
      </c>
      <c r="G235" s="253"/>
      <c r="H235" s="227"/>
      <c r="J235" s="225"/>
    </row>
    <row r="236" spans="1:10">
      <c r="A236" s="109" t="s">
        <v>270</v>
      </c>
      <c r="B236" s="125" t="s">
        <v>247</v>
      </c>
      <c r="C236" s="151" t="s">
        <v>696</v>
      </c>
      <c r="D236" s="236">
        <v>0</v>
      </c>
      <c r="E236" s="257"/>
      <c r="F236" s="236">
        <v>0</v>
      </c>
      <c r="G236" s="253"/>
      <c r="H236" s="227"/>
      <c r="J236" s="225"/>
    </row>
    <row r="237" spans="1:10" ht="31.5">
      <c r="A237" s="109" t="s">
        <v>271</v>
      </c>
      <c r="B237" s="127" t="s">
        <v>706</v>
      </c>
      <c r="C237" s="151" t="s">
        <v>696</v>
      </c>
      <c r="D237" s="236">
        <v>0</v>
      </c>
      <c r="E237" s="257"/>
      <c r="F237" s="236">
        <v>0</v>
      </c>
      <c r="G237" s="253"/>
      <c r="H237" s="227"/>
      <c r="J237" s="225"/>
    </row>
    <row r="238" spans="1:10">
      <c r="A238" s="109" t="s">
        <v>273</v>
      </c>
      <c r="B238" s="125" t="s">
        <v>247</v>
      </c>
      <c r="C238" s="151" t="s">
        <v>696</v>
      </c>
      <c r="D238" s="236">
        <v>0</v>
      </c>
      <c r="E238" s="257"/>
      <c r="F238" s="236">
        <v>0</v>
      </c>
      <c r="G238" s="253"/>
      <c r="H238" s="227"/>
      <c r="J238" s="225"/>
    </row>
    <row r="239" spans="1:10">
      <c r="A239" s="109" t="s">
        <v>274</v>
      </c>
      <c r="B239" s="125" t="s">
        <v>707</v>
      </c>
      <c r="C239" s="151" t="s">
        <v>696</v>
      </c>
      <c r="D239" s="236">
        <v>0</v>
      </c>
      <c r="E239" s="257"/>
      <c r="F239" s="236">
        <v>0</v>
      </c>
      <c r="G239" s="253"/>
      <c r="H239" s="227"/>
      <c r="J239" s="225"/>
    </row>
    <row r="240" spans="1:10">
      <c r="A240" s="109" t="s">
        <v>275</v>
      </c>
      <c r="B240" s="126" t="s">
        <v>247</v>
      </c>
      <c r="C240" s="151" t="s">
        <v>696</v>
      </c>
      <c r="D240" s="236">
        <v>0</v>
      </c>
      <c r="E240" s="257"/>
      <c r="F240" s="236">
        <v>0</v>
      </c>
      <c r="G240" s="253"/>
      <c r="H240" s="227"/>
      <c r="J240" s="225"/>
    </row>
    <row r="241" spans="1:10">
      <c r="A241" s="109" t="s">
        <v>276</v>
      </c>
      <c r="B241" s="125" t="s">
        <v>45</v>
      </c>
      <c r="C241" s="151" t="s">
        <v>696</v>
      </c>
      <c r="D241" s="236">
        <v>0</v>
      </c>
      <c r="E241" s="257"/>
      <c r="F241" s="236">
        <v>0</v>
      </c>
      <c r="G241" s="253"/>
      <c r="H241" s="227"/>
      <c r="J241" s="225"/>
    </row>
    <row r="242" spans="1:10">
      <c r="A242" s="109" t="s">
        <v>277</v>
      </c>
      <c r="B242" s="126" t="s">
        <v>247</v>
      </c>
      <c r="C242" s="151" t="s">
        <v>696</v>
      </c>
      <c r="D242" s="236">
        <v>0</v>
      </c>
      <c r="E242" s="257"/>
      <c r="F242" s="236">
        <v>0</v>
      </c>
      <c r="G242" s="253"/>
      <c r="H242" s="227"/>
      <c r="J242" s="225"/>
    </row>
    <row r="243" spans="1:10">
      <c r="A243" s="109" t="s">
        <v>278</v>
      </c>
      <c r="B243" s="127" t="s">
        <v>279</v>
      </c>
      <c r="C243" s="151" t="s">
        <v>696</v>
      </c>
      <c r="D243" s="236">
        <v>0</v>
      </c>
      <c r="E243" s="257"/>
      <c r="F243" s="236">
        <v>0</v>
      </c>
      <c r="G243" s="253"/>
      <c r="H243" s="227"/>
      <c r="J243" s="225"/>
    </row>
    <row r="244" spans="1:10">
      <c r="A244" s="109" t="s">
        <v>280</v>
      </c>
      <c r="B244" s="125" t="s">
        <v>247</v>
      </c>
      <c r="C244" s="151" t="s">
        <v>696</v>
      </c>
      <c r="D244" s="236">
        <v>0</v>
      </c>
      <c r="E244" s="257"/>
      <c r="F244" s="236">
        <v>0</v>
      </c>
      <c r="G244" s="253"/>
      <c r="H244" s="227"/>
      <c r="J244" s="225"/>
    </row>
    <row r="245" spans="1:10">
      <c r="A245" s="109" t="s">
        <v>281</v>
      </c>
      <c r="B245" s="124" t="s">
        <v>844</v>
      </c>
      <c r="C245" s="151" t="s">
        <v>696</v>
      </c>
      <c r="D245" s="54">
        <v>14.856416029999998</v>
      </c>
      <c r="E245" s="236">
        <v>17.693887880000005</v>
      </c>
      <c r="F245" s="236">
        <v>2.8374718500000071</v>
      </c>
      <c r="G245" s="253">
        <v>0.19099302579237257</v>
      </c>
      <c r="H245" s="227"/>
      <c r="J245" s="225"/>
    </row>
    <row r="246" spans="1:10">
      <c r="A246" s="109" t="s">
        <v>283</v>
      </c>
      <c r="B246" s="127" t="s">
        <v>284</v>
      </c>
      <c r="C246" s="151" t="s">
        <v>696</v>
      </c>
      <c r="D246" s="236">
        <v>0</v>
      </c>
      <c r="E246" s="257"/>
      <c r="F246" s="236">
        <v>0</v>
      </c>
      <c r="G246" s="253"/>
      <c r="H246" s="227"/>
      <c r="J246" s="225"/>
    </row>
    <row r="247" spans="1:10">
      <c r="A247" s="109" t="s">
        <v>285</v>
      </c>
      <c r="B247" s="125" t="s">
        <v>247</v>
      </c>
      <c r="C247" s="151" t="s">
        <v>696</v>
      </c>
      <c r="D247" s="236">
        <v>0</v>
      </c>
      <c r="E247" s="257"/>
      <c r="F247" s="236">
        <v>0</v>
      </c>
      <c r="G247" s="253"/>
      <c r="H247" s="227"/>
      <c r="J247" s="225"/>
    </row>
    <row r="248" spans="1:10">
      <c r="A248" s="109" t="s">
        <v>286</v>
      </c>
      <c r="B248" s="127" t="s">
        <v>845</v>
      </c>
      <c r="C248" s="151" t="s">
        <v>696</v>
      </c>
      <c r="D248" s="236">
        <v>0</v>
      </c>
      <c r="E248" s="257"/>
      <c r="F248" s="236">
        <v>0</v>
      </c>
      <c r="G248" s="253"/>
      <c r="H248" s="227"/>
      <c r="J248" s="225"/>
    </row>
    <row r="249" spans="1:10">
      <c r="A249" s="109" t="s">
        <v>288</v>
      </c>
      <c r="B249" s="125" t="s">
        <v>289</v>
      </c>
      <c r="C249" s="151" t="s">
        <v>696</v>
      </c>
      <c r="D249" s="236">
        <v>0</v>
      </c>
      <c r="E249" s="257"/>
      <c r="F249" s="236">
        <v>0</v>
      </c>
      <c r="G249" s="253"/>
      <c r="H249" s="227"/>
      <c r="J249" s="225"/>
    </row>
    <row r="250" spans="1:10">
      <c r="A250" s="109" t="s">
        <v>290</v>
      </c>
      <c r="B250" s="126" t="s">
        <v>247</v>
      </c>
      <c r="C250" s="151" t="s">
        <v>696</v>
      </c>
      <c r="D250" s="236">
        <v>0</v>
      </c>
      <c r="E250" s="257"/>
      <c r="F250" s="236">
        <v>0</v>
      </c>
      <c r="G250" s="253"/>
      <c r="H250" s="227"/>
      <c r="J250" s="225"/>
    </row>
    <row r="251" spans="1:10">
      <c r="A251" s="109" t="s">
        <v>291</v>
      </c>
      <c r="B251" s="125" t="s">
        <v>292</v>
      </c>
      <c r="C251" s="151" t="s">
        <v>696</v>
      </c>
      <c r="D251" s="236">
        <v>0</v>
      </c>
      <c r="E251" s="257"/>
      <c r="F251" s="236">
        <v>0</v>
      </c>
      <c r="G251" s="253"/>
      <c r="H251" s="227"/>
      <c r="J251" s="225"/>
    </row>
    <row r="252" spans="1:10">
      <c r="A252" s="109" t="s">
        <v>293</v>
      </c>
      <c r="B252" s="126" t="s">
        <v>247</v>
      </c>
      <c r="C252" s="151" t="s">
        <v>696</v>
      </c>
      <c r="D252" s="236">
        <v>0</v>
      </c>
      <c r="E252" s="257"/>
      <c r="F252" s="236">
        <v>0</v>
      </c>
      <c r="G252" s="253"/>
      <c r="H252" s="227"/>
      <c r="J252" s="225"/>
    </row>
    <row r="253" spans="1:10" ht="31.5">
      <c r="A253" s="109" t="s">
        <v>294</v>
      </c>
      <c r="B253" s="127" t="s">
        <v>846</v>
      </c>
      <c r="C253" s="151" t="s">
        <v>696</v>
      </c>
      <c r="D253" s="236">
        <v>0</v>
      </c>
      <c r="E253" s="257"/>
      <c r="F253" s="236">
        <v>0</v>
      </c>
      <c r="G253" s="253"/>
      <c r="H253" s="227"/>
      <c r="J253" s="225"/>
    </row>
    <row r="254" spans="1:10">
      <c r="A254" s="109" t="s">
        <v>296</v>
      </c>
      <c r="B254" s="125" t="s">
        <v>247</v>
      </c>
      <c r="C254" s="151" t="s">
        <v>696</v>
      </c>
      <c r="D254" s="236">
        <v>0</v>
      </c>
      <c r="E254" s="257"/>
      <c r="F254" s="236">
        <v>0</v>
      </c>
      <c r="G254" s="253"/>
      <c r="H254" s="227"/>
      <c r="J254" s="225"/>
    </row>
    <row r="255" spans="1:10">
      <c r="A255" s="109" t="s">
        <v>297</v>
      </c>
      <c r="B255" s="127" t="s">
        <v>298</v>
      </c>
      <c r="C255" s="151" t="s">
        <v>696</v>
      </c>
      <c r="D255" s="236">
        <v>0</v>
      </c>
      <c r="E255" s="257"/>
      <c r="F255" s="236">
        <v>0</v>
      </c>
      <c r="G255" s="253"/>
      <c r="H255" s="227"/>
      <c r="J255" s="225"/>
    </row>
    <row r="256" spans="1:10">
      <c r="A256" s="109" t="s">
        <v>299</v>
      </c>
      <c r="B256" s="125" t="s">
        <v>247</v>
      </c>
      <c r="C256" s="151" t="s">
        <v>696</v>
      </c>
      <c r="D256" s="236">
        <v>0</v>
      </c>
      <c r="E256" s="257"/>
      <c r="F256" s="236">
        <v>0</v>
      </c>
      <c r="G256" s="253"/>
      <c r="H256" s="227"/>
      <c r="J256" s="225"/>
    </row>
    <row r="257" spans="1:10">
      <c r="A257" s="109" t="s">
        <v>300</v>
      </c>
      <c r="B257" s="127" t="s">
        <v>301</v>
      </c>
      <c r="C257" s="151" t="s">
        <v>696</v>
      </c>
      <c r="D257" s="236">
        <v>0</v>
      </c>
      <c r="E257" s="257"/>
      <c r="F257" s="236">
        <v>0</v>
      </c>
      <c r="G257" s="253"/>
      <c r="H257" s="227"/>
      <c r="J257" s="225"/>
    </row>
    <row r="258" spans="1:10">
      <c r="A258" s="109" t="s">
        <v>302</v>
      </c>
      <c r="B258" s="125" t="s">
        <v>247</v>
      </c>
      <c r="C258" s="151" t="s">
        <v>696</v>
      </c>
      <c r="D258" s="236">
        <v>0</v>
      </c>
      <c r="E258" s="257"/>
      <c r="F258" s="236">
        <v>0</v>
      </c>
      <c r="G258" s="253"/>
      <c r="H258" s="227"/>
      <c r="J258" s="225"/>
    </row>
    <row r="259" spans="1:10">
      <c r="A259" s="109" t="s">
        <v>303</v>
      </c>
      <c r="B259" s="127" t="s">
        <v>304</v>
      </c>
      <c r="C259" s="151" t="s">
        <v>696</v>
      </c>
      <c r="D259" s="236">
        <v>0</v>
      </c>
      <c r="E259" s="257"/>
      <c r="F259" s="236">
        <v>0</v>
      </c>
      <c r="G259" s="253"/>
      <c r="H259" s="227"/>
      <c r="J259" s="225"/>
    </row>
    <row r="260" spans="1:10">
      <c r="A260" s="109" t="s">
        <v>305</v>
      </c>
      <c r="B260" s="125" t="s">
        <v>247</v>
      </c>
      <c r="C260" s="151" t="s">
        <v>696</v>
      </c>
      <c r="D260" s="236">
        <v>0</v>
      </c>
      <c r="E260" s="257"/>
      <c r="F260" s="236">
        <v>0</v>
      </c>
      <c r="G260" s="253"/>
      <c r="H260" s="227"/>
      <c r="J260" s="225"/>
    </row>
    <row r="261" spans="1:10">
      <c r="A261" s="109" t="s">
        <v>306</v>
      </c>
      <c r="B261" s="127" t="s">
        <v>307</v>
      </c>
      <c r="C261" s="151" t="s">
        <v>696</v>
      </c>
      <c r="D261" s="236">
        <v>0</v>
      </c>
      <c r="E261" s="257"/>
      <c r="F261" s="236">
        <v>0</v>
      </c>
      <c r="G261" s="253"/>
      <c r="H261" s="227"/>
      <c r="J261" s="225"/>
    </row>
    <row r="262" spans="1:10">
      <c r="A262" s="109" t="s">
        <v>308</v>
      </c>
      <c r="B262" s="125" t="s">
        <v>247</v>
      </c>
      <c r="C262" s="151" t="s">
        <v>696</v>
      </c>
      <c r="D262" s="236">
        <v>0</v>
      </c>
      <c r="E262" s="257"/>
      <c r="F262" s="236">
        <v>0</v>
      </c>
      <c r="G262" s="253"/>
      <c r="H262" s="227"/>
      <c r="J262" s="225"/>
    </row>
    <row r="263" spans="1:10" ht="31.5">
      <c r="A263" s="109" t="s">
        <v>309</v>
      </c>
      <c r="B263" s="127" t="s">
        <v>847</v>
      </c>
      <c r="C263" s="151" t="s">
        <v>696</v>
      </c>
      <c r="D263" s="236">
        <v>0</v>
      </c>
      <c r="E263" s="257"/>
      <c r="F263" s="236">
        <v>0</v>
      </c>
      <c r="G263" s="253"/>
      <c r="H263" s="227"/>
      <c r="J263" s="225"/>
    </row>
    <row r="264" spans="1:10">
      <c r="A264" s="109" t="s">
        <v>311</v>
      </c>
      <c r="B264" s="125" t="s">
        <v>247</v>
      </c>
      <c r="C264" s="151" t="s">
        <v>696</v>
      </c>
      <c r="D264" s="236">
        <v>0</v>
      </c>
      <c r="E264" s="257"/>
      <c r="F264" s="236">
        <v>0</v>
      </c>
      <c r="G264" s="253"/>
      <c r="H264" s="227"/>
      <c r="J264" s="225"/>
    </row>
    <row r="265" spans="1:10">
      <c r="A265" s="109" t="s">
        <v>315</v>
      </c>
      <c r="B265" s="124" t="s">
        <v>848</v>
      </c>
      <c r="C265" s="151" t="s">
        <v>1</v>
      </c>
      <c r="D265" s="236">
        <v>0</v>
      </c>
      <c r="E265" s="257"/>
      <c r="F265" s="236">
        <v>0</v>
      </c>
      <c r="G265" s="253"/>
      <c r="H265" s="227"/>
      <c r="J265" s="225"/>
    </row>
    <row r="266" spans="1:10">
      <c r="A266" s="109" t="s">
        <v>317</v>
      </c>
      <c r="B266" s="116" t="s">
        <v>474</v>
      </c>
      <c r="C266" s="151" t="s">
        <v>1</v>
      </c>
      <c r="D266" s="236">
        <v>0</v>
      </c>
      <c r="E266" s="257"/>
      <c r="F266" s="236">
        <v>0</v>
      </c>
      <c r="G266" s="253"/>
      <c r="H266" s="227"/>
      <c r="J266" s="225"/>
    </row>
    <row r="267" spans="1:10">
      <c r="A267" s="109" t="s">
        <v>325</v>
      </c>
      <c r="B267" s="116" t="s">
        <v>703</v>
      </c>
      <c r="C267" s="151" t="s">
        <v>1</v>
      </c>
      <c r="D267" s="236">
        <v>0</v>
      </c>
      <c r="E267" s="257"/>
      <c r="F267" s="236">
        <v>0</v>
      </c>
      <c r="G267" s="253"/>
      <c r="H267" s="227"/>
      <c r="J267" s="225"/>
    </row>
    <row r="268" spans="1:10">
      <c r="A268" s="109" t="s">
        <v>327</v>
      </c>
      <c r="B268" s="116" t="s">
        <v>258</v>
      </c>
      <c r="C268" s="151" t="s">
        <v>1</v>
      </c>
      <c r="D268" s="236">
        <v>0</v>
      </c>
      <c r="E268" s="257"/>
      <c r="F268" s="236">
        <v>0</v>
      </c>
      <c r="G268" s="253"/>
      <c r="H268" s="227"/>
      <c r="J268" s="225"/>
    </row>
    <row r="269" spans="1:10">
      <c r="A269" s="109" t="s">
        <v>329</v>
      </c>
      <c r="B269" s="116" t="s">
        <v>704</v>
      </c>
      <c r="C269" s="151"/>
      <c r="D269" s="236">
        <v>0</v>
      </c>
      <c r="E269" s="257"/>
      <c r="F269" s="236">
        <v>0</v>
      </c>
      <c r="G269" s="253"/>
      <c r="H269" s="227"/>
      <c r="J269" s="225"/>
    </row>
    <row r="270" spans="1:10">
      <c r="A270" s="109" t="s">
        <v>331</v>
      </c>
      <c r="B270" s="116" t="s">
        <v>264</v>
      </c>
      <c r="C270" s="151" t="s">
        <v>1</v>
      </c>
      <c r="D270" s="236">
        <v>0</v>
      </c>
      <c r="E270" s="257"/>
      <c r="F270" s="236">
        <v>0</v>
      </c>
      <c r="G270" s="253"/>
      <c r="H270" s="227"/>
      <c r="J270" s="225"/>
    </row>
    <row r="271" spans="1:10">
      <c r="A271" s="109" t="s">
        <v>333</v>
      </c>
      <c r="B271" s="116" t="s">
        <v>267</v>
      </c>
      <c r="C271" s="151" t="s">
        <v>1</v>
      </c>
      <c r="D271" s="236">
        <v>0</v>
      </c>
      <c r="E271" s="257"/>
      <c r="F271" s="236">
        <v>0</v>
      </c>
      <c r="G271" s="253"/>
      <c r="H271" s="227"/>
      <c r="J271" s="225"/>
    </row>
    <row r="272" spans="1:10">
      <c r="A272" s="109" t="s">
        <v>335</v>
      </c>
      <c r="B272" s="116" t="s">
        <v>705</v>
      </c>
      <c r="C272" s="151" t="s">
        <v>1</v>
      </c>
      <c r="D272" s="236">
        <v>0</v>
      </c>
      <c r="E272" s="257"/>
      <c r="F272" s="236">
        <v>0</v>
      </c>
      <c r="G272" s="253"/>
      <c r="H272" s="227"/>
      <c r="J272" s="225"/>
    </row>
    <row r="273" spans="1:10" ht="31.5">
      <c r="A273" s="109" t="s">
        <v>849</v>
      </c>
      <c r="B273" s="127" t="s">
        <v>706</v>
      </c>
      <c r="C273" s="151" t="s">
        <v>1</v>
      </c>
      <c r="D273" s="236">
        <v>0</v>
      </c>
      <c r="E273" s="257"/>
      <c r="F273" s="236">
        <v>0</v>
      </c>
      <c r="G273" s="253"/>
      <c r="H273" s="227"/>
      <c r="J273" s="225"/>
    </row>
    <row r="274" spans="1:10">
      <c r="A274" s="109" t="s">
        <v>850</v>
      </c>
      <c r="B274" s="157" t="s">
        <v>707</v>
      </c>
      <c r="C274" s="151" t="s">
        <v>1</v>
      </c>
      <c r="D274" s="236">
        <v>0</v>
      </c>
      <c r="E274" s="257"/>
      <c r="F274" s="236">
        <v>0</v>
      </c>
      <c r="G274" s="253"/>
      <c r="H274" s="227"/>
      <c r="J274" s="225"/>
    </row>
    <row r="275" spans="1:10" ht="16.5" thickBot="1">
      <c r="A275" s="133" t="s">
        <v>851</v>
      </c>
      <c r="B275" s="240" t="s">
        <v>45</v>
      </c>
      <c r="C275" s="241" t="s">
        <v>1</v>
      </c>
      <c r="D275" s="260">
        <v>0</v>
      </c>
      <c r="E275" s="261"/>
      <c r="F275" s="260">
        <v>0</v>
      </c>
      <c r="G275" s="253"/>
      <c r="H275" s="242"/>
      <c r="J275" s="225"/>
    </row>
    <row r="276" spans="1:10" ht="19.5" thickBot="1">
      <c r="A276" s="418" t="s">
        <v>339</v>
      </c>
      <c r="B276" s="419"/>
      <c r="C276" s="419"/>
      <c r="D276" s="419"/>
      <c r="E276" s="419"/>
      <c r="F276" s="419"/>
      <c r="G276" s="419"/>
      <c r="H276" s="420"/>
      <c r="I276" s="251"/>
      <c r="J276" s="225"/>
    </row>
    <row r="277" spans="1:10" ht="31.5">
      <c r="A277" s="101" t="s">
        <v>340</v>
      </c>
      <c r="B277" s="171" t="s">
        <v>341</v>
      </c>
      <c r="C277" s="138" t="s">
        <v>241</v>
      </c>
      <c r="D277" s="264"/>
      <c r="E277" s="265"/>
      <c r="F277" s="268"/>
      <c r="G277" s="266"/>
      <c r="H277" s="243"/>
      <c r="J277" s="225"/>
    </row>
    <row r="278" spans="1:10">
      <c r="A278" s="109" t="s">
        <v>343</v>
      </c>
      <c r="B278" s="124" t="s">
        <v>344</v>
      </c>
      <c r="C278" s="65" t="s">
        <v>345</v>
      </c>
      <c r="D278" s="236"/>
      <c r="E278" s="257"/>
      <c r="F278" s="268"/>
      <c r="G278" s="253"/>
      <c r="H278" s="227"/>
      <c r="J278" s="225"/>
    </row>
    <row r="279" spans="1:10">
      <c r="A279" s="109" t="s">
        <v>346</v>
      </c>
      <c r="B279" s="124" t="s">
        <v>347</v>
      </c>
      <c r="C279" s="65" t="s">
        <v>348</v>
      </c>
      <c r="D279" s="236"/>
      <c r="E279" s="257"/>
      <c r="F279" s="268"/>
      <c r="G279" s="253"/>
      <c r="H279" s="227"/>
      <c r="J279" s="225"/>
    </row>
    <row r="280" spans="1:10">
      <c r="A280" s="109" t="s">
        <v>349</v>
      </c>
      <c r="B280" s="124" t="s">
        <v>350</v>
      </c>
      <c r="C280" s="65" t="s">
        <v>345</v>
      </c>
      <c r="D280" s="236"/>
      <c r="E280" s="257"/>
      <c r="F280" s="268"/>
      <c r="G280" s="253"/>
      <c r="H280" s="227"/>
      <c r="J280" s="225"/>
    </row>
    <row r="281" spans="1:10">
      <c r="A281" s="109" t="s">
        <v>351</v>
      </c>
      <c r="B281" s="124" t="s">
        <v>352</v>
      </c>
      <c r="C281" s="65" t="s">
        <v>348</v>
      </c>
      <c r="D281" s="236"/>
      <c r="E281" s="257"/>
      <c r="F281" s="268"/>
      <c r="G281" s="253"/>
      <c r="H281" s="227"/>
      <c r="J281" s="225"/>
    </row>
    <row r="282" spans="1:10">
      <c r="A282" s="109" t="s">
        <v>353</v>
      </c>
      <c r="B282" s="124" t="s">
        <v>354</v>
      </c>
      <c r="C282" s="65" t="s">
        <v>355</v>
      </c>
      <c r="D282" s="236"/>
      <c r="E282" s="257"/>
      <c r="F282" s="268"/>
      <c r="G282" s="253"/>
      <c r="H282" s="227"/>
      <c r="J282" s="225"/>
    </row>
    <row r="283" spans="1:10">
      <c r="A283" s="109" t="s">
        <v>356</v>
      </c>
      <c r="B283" s="124" t="s">
        <v>357</v>
      </c>
      <c r="C283" s="65" t="s">
        <v>241</v>
      </c>
      <c r="D283" s="236"/>
      <c r="E283" s="257"/>
      <c r="F283" s="268"/>
      <c r="G283" s="253"/>
      <c r="H283" s="227"/>
      <c r="J283" s="225"/>
    </row>
    <row r="284" spans="1:10">
      <c r="A284" s="109" t="s">
        <v>358</v>
      </c>
      <c r="B284" s="127" t="s">
        <v>359</v>
      </c>
      <c r="C284" s="65" t="s">
        <v>355</v>
      </c>
      <c r="D284" s="236"/>
      <c r="E284" s="257"/>
      <c r="F284" s="268"/>
      <c r="G284" s="253"/>
      <c r="H284" s="227"/>
      <c r="J284" s="225"/>
    </row>
    <row r="285" spans="1:10">
      <c r="A285" s="109" t="s">
        <v>360</v>
      </c>
      <c r="B285" s="127" t="s">
        <v>361</v>
      </c>
      <c r="C285" s="65" t="s">
        <v>362</v>
      </c>
      <c r="D285" s="236"/>
      <c r="E285" s="257"/>
      <c r="F285" s="268"/>
      <c r="G285" s="253"/>
      <c r="H285" s="227"/>
      <c r="J285" s="225"/>
    </row>
    <row r="286" spans="1:10">
      <c r="A286" s="109" t="s">
        <v>363</v>
      </c>
      <c r="B286" s="124" t="s">
        <v>852</v>
      </c>
      <c r="C286" s="65" t="s">
        <v>241</v>
      </c>
      <c r="D286" s="236"/>
      <c r="E286" s="257"/>
      <c r="F286" s="268"/>
      <c r="G286" s="253"/>
      <c r="H286" s="227"/>
      <c r="J286" s="225"/>
    </row>
    <row r="287" spans="1:10">
      <c r="A287" s="109" t="s">
        <v>365</v>
      </c>
      <c r="B287" s="127" t="s">
        <v>359</v>
      </c>
      <c r="C287" s="65" t="s">
        <v>355</v>
      </c>
      <c r="D287" s="236"/>
      <c r="E287" s="257"/>
      <c r="F287" s="268"/>
      <c r="G287" s="253"/>
      <c r="H287" s="227"/>
      <c r="J287" s="225"/>
    </row>
    <row r="288" spans="1:10">
      <c r="A288" s="109" t="s">
        <v>366</v>
      </c>
      <c r="B288" s="127" t="s">
        <v>367</v>
      </c>
      <c r="C288" s="65" t="s">
        <v>345</v>
      </c>
      <c r="D288" s="236"/>
      <c r="E288" s="257"/>
      <c r="F288" s="268"/>
      <c r="G288" s="253"/>
      <c r="H288" s="227"/>
      <c r="J288" s="225"/>
    </row>
    <row r="289" spans="1:10">
      <c r="A289" s="109" t="s">
        <v>368</v>
      </c>
      <c r="B289" s="127" t="s">
        <v>361</v>
      </c>
      <c r="C289" s="65" t="s">
        <v>362</v>
      </c>
      <c r="D289" s="236"/>
      <c r="E289" s="257"/>
      <c r="F289" s="268"/>
      <c r="G289" s="253"/>
      <c r="H289" s="227"/>
      <c r="J289" s="225"/>
    </row>
    <row r="290" spans="1:10">
      <c r="A290" s="109" t="s">
        <v>369</v>
      </c>
      <c r="B290" s="124" t="s">
        <v>370</v>
      </c>
      <c r="C290" s="65" t="s">
        <v>241</v>
      </c>
      <c r="D290" s="236"/>
      <c r="E290" s="257"/>
      <c r="F290" s="268"/>
      <c r="G290" s="253"/>
      <c r="H290" s="227"/>
      <c r="J290" s="225"/>
    </row>
    <row r="291" spans="1:10">
      <c r="A291" s="109" t="s">
        <v>371</v>
      </c>
      <c r="B291" s="127" t="s">
        <v>359</v>
      </c>
      <c r="C291" s="65" t="s">
        <v>355</v>
      </c>
      <c r="D291" s="236"/>
      <c r="E291" s="257"/>
      <c r="F291" s="268"/>
      <c r="G291" s="253"/>
      <c r="H291" s="227"/>
      <c r="J291" s="225"/>
    </row>
    <row r="292" spans="1:10">
      <c r="A292" s="109" t="s">
        <v>372</v>
      </c>
      <c r="B292" s="127" t="s">
        <v>361</v>
      </c>
      <c r="C292" s="65" t="s">
        <v>362</v>
      </c>
      <c r="D292" s="236"/>
      <c r="E292" s="257"/>
      <c r="F292" s="268"/>
      <c r="G292" s="253"/>
      <c r="H292" s="227"/>
      <c r="J292" s="225"/>
    </row>
    <row r="293" spans="1:10">
      <c r="A293" s="109" t="s">
        <v>373</v>
      </c>
      <c r="B293" s="124" t="s">
        <v>374</v>
      </c>
      <c r="C293" s="65" t="s">
        <v>241</v>
      </c>
      <c r="D293" s="236"/>
      <c r="E293" s="257"/>
      <c r="F293" s="268"/>
      <c r="G293" s="253"/>
      <c r="H293" s="227"/>
      <c r="J293" s="225"/>
    </row>
    <row r="294" spans="1:10">
      <c r="A294" s="109" t="s">
        <v>375</v>
      </c>
      <c r="B294" s="127" t="s">
        <v>359</v>
      </c>
      <c r="C294" s="65" t="s">
        <v>355</v>
      </c>
      <c r="D294" s="236"/>
      <c r="E294" s="257"/>
      <c r="F294" s="268"/>
      <c r="G294" s="253"/>
      <c r="H294" s="227"/>
      <c r="J294" s="225"/>
    </row>
    <row r="295" spans="1:10">
      <c r="A295" s="109" t="s">
        <v>376</v>
      </c>
      <c r="B295" s="127" t="s">
        <v>367</v>
      </c>
      <c r="C295" s="65" t="s">
        <v>345</v>
      </c>
      <c r="D295" s="236"/>
      <c r="E295" s="257"/>
      <c r="F295" s="268"/>
      <c r="G295" s="253"/>
      <c r="H295" s="227"/>
      <c r="J295" s="225"/>
    </row>
    <row r="296" spans="1:10">
      <c r="A296" s="109" t="s">
        <v>377</v>
      </c>
      <c r="B296" s="127" t="s">
        <v>361</v>
      </c>
      <c r="C296" s="65" t="s">
        <v>362</v>
      </c>
      <c r="D296" s="236"/>
      <c r="E296" s="257"/>
      <c r="F296" s="268"/>
      <c r="G296" s="253"/>
      <c r="H296" s="227"/>
      <c r="J296" s="225"/>
    </row>
    <row r="297" spans="1:10">
      <c r="A297" s="136" t="s">
        <v>378</v>
      </c>
      <c r="B297" s="171" t="s">
        <v>379</v>
      </c>
      <c r="C297" s="138" t="s">
        <v>241</v>
      </c>
      <c r="D297" s="236"/>
      <c r="E297" s="257"/>
      <c r="F297" s="268"/>
      <c r="G297" s="253"/>
      <c r="H297" s="227"/>
      <c r="J297" s="225"/>
    </row>
    <row r="298" spans="1:10" ht="31.5">
      <c r="A298" s="109" t="s">
        <v>380</v>
      </c>
      <c r="B298" s="124" t="s">
        <v>853</v>
      </c>
      <c r="C298" s="65" t="s">
        <v>355</v>
      </c>
      <c r="D298" s="54">
        <v>63.884485999999995</v>
      </c>
      <c r="E298" s="267">
        <v>55.931933999999998</v>
      </c>
      <c r="F298" s="268">
        <v>-7.9525519999999972</v>
      </c>
      <c r="G298" s="269">
        <v>-0.12448330569647219</v>
      </c>
      <c r="H298" s="227"/>
      <c r="J298" s="225"/>
    </row>
    <row r="299" spans="1:10" ht="47.25">
      <c r="A299" s="109" t="s">
        <v>382</v>
      </c>
      <c r="B299" s="127" t="s">
        <v>854</v>
      </c>
      <c r="C299" s="65" t="s">
        <v>355</v>
      </c>
      <c r="D299" s="49"/>
      <c r="E299" s="236"/>
      <c r="F299" s="268"/>
      <c r="G299" s="269"/>
      <c r="H299" s="227"/>
      <c r="J299" s="225"/>
    </row>
    <row r="300" spans="1:10">
      <c r="A300" s="109" t="s">
        <v>346</v>
      </c>
      <c r="B300" s="124" t="s">
        <v>855</v>
      </c>
      <c r="C300" s="65" t="s">
        <v>355</v>
      </c>
      <c r="D300" s="49">
        <v>7.2415580000000004</v>
      </c>
      <c r="E300" s="236">
        <v>5.0165299999999995</v>
      </c>
      <c r="F300" s="268">
        <v>-2.2250280000000009</v>
      </c>
      <c r="G300" s="269">
        <v>-0.30725818946696287</v>
      </c>
      <c r="H300" s="227"/>
      <c r="J300" s="225"/>
    </row>
    <row r="301" spans="1:10">
      <c r="A301" s="109" t="s">
        <v>349</v>
      </c>
      <c r="B301" s="124" t="s">
        <v>856</v>
      </c>
      <c r="C301" s="65" t="s">
        <v>345</v>
      </c>
      <c r="D301" s="54">
        <v>65.727400000000003</v>
      </c>
      <c r="E301" s="257">
        <v>65.727400000000003</v>
      </c>
      <c r="F301" s="268">
        <v>0</v>
      </c>
      <c r="G301" s="269">
        <v>0</v>
      </c>
      <c r="H301" s="227"/>
      <c r="J301" s="225"/>
    </row>
    <row r="302" spans="1:10" ht="47.25">
      <c r="A302" s="109" t="s">
        <v>857</v>
      </c>
      <c r="B302" s="127" t="s">
        <v>854</v>
      </c>
      <c r="C302" s="65" t="s">
        <v>345</v>
      </c>
      <c r="D302" s="236"/>
      <c r="E302" s="257"/>
      <c r="F302" s="268"/>
      <c r="G302" s="269"/>
      <c r="H302" s="227"/>
      <c r="J302" s="225"/>
    </row>
    <row r="303" spans="1:10" ht="31.5">
      <c r="A303" s="109" t="s">
        <v>351</v>
      </c>
      <c r="B303" s="124" t="s">
        <v>397</v>
      </c>
      <c r="C303" s="65" t="s">
        <v>858</v>
      </c>
      <c r="D303" s="54">
        <v>2449.2985800000001</v>
      </c>
      <c r="E303" s="257">
        <v>2474.4499999999998</v>
      </c>
      <c r="F303" s="268">
        <v>25.151419999999689</v>
      </c>
      <c r="G303" s="269">
        <v>1.026882561618914E-2</v>
      </c>
      <c r="H303" s="227"/>
      <c r="J303" s="225"/>
    </row>
    <row r="304" spans="1:10">
      <c r="A304" s="109" t="s">
        <v>353</v>
      </c>
      <c r="B304" s="124" t="s">
        <v>859</v>
      </c>
      <c r="C304" s="65" t="s">
        <v>696</v>
      </c>
      <c r="D304" s="270">
        <v>135.66141806145998</v>
      </c>
      <c r="E304" s="229">
        <v>104.50326105000001</v>
      </c>
      <c r="F304" s="268">
        <v>-31.158157011459977</v>
      </c>
      <c r="G304" s="269">
        <v>-0.22967589058625423</v>
      </c>
      <c r="H304" s="227"/>
      <c r="J304" s="225"/>
    </row>
    <row r="305" spans="1:10">
      <c r="A305" s="117" t="s">
        <v>400</v>
      </c>
      <c r="B305" s="118" t="s">
        <v>401</v>
      </c>
      <c r="C305" s="119" t="s">
        <v>241</v>
      </c>
      <c r="D305" s="236"/>
      <c r="E305" s="257"/>
      <c r="F305" s="236"/>
      <c r="G305" s="253"/>
      <c r="H305" s="227"/>
      <c r="J305" s="225"/>
    </row>
    <row r="306" spans="1:10">
      <c r="A306" s="109" t="s">
        <v>402</v>
      </c>
      <c r="B306" s="124" t="s">
        <v>403</v>
      </c>
      <c r="C306" s="65" t="s">
        <v>355</v>
      </c>
      <c r="D306" s="236"/>
      <c r="E306" s="257"/>
      <c r="F306" s="236"/>
      <c r="G306" s="253"/>
      <c r="H306" s="227"/>
      <c r="J306" s="225"/>
    </row>
    <row r="307" spans="1:10">
      <c r="A307" s="109" t="s">
        <v>404</v>
      </c>
      <c r="B307" s="124" t="s">
        <v>405</v>
      </c>
      <c r="C307" s="65" t="s">
        <v>348</v>
      </c>
      <c r="D307" s="236"/>
      <c r="E307" s="257"/>
      <c r="F307" s="236"/>
      <c r="G307" s="253"/>
      <c r="H307" s="227"/>
      <c r="J307" s="225"/>
    </row>
    <row r="308" spans="1:10" ht="31.5">
      <c r="A308" s="109" t="s">
        <v>406</v>
      </c>
      <c r="B308" s="124" t="s">
        <v>860</v>
      </c>
      <c r="C308" s="65" t="s">
        <v>696</v>
      </c>
      <c r="D308" s="236"/>
      <c r="E308" s="257"/>
      <c r="F308" s="236"/>
      <c r="G308" s="253"/>
      <c r="H308" s="227"/>
      <c r="J308" s="225"/>
    </row>
    <row r="309" spans="1:10" ht="31.5">
      <c r="A309" s="109" t="s">
        <v>408</v>
      </c>
      <c r="B309" s="124" t="s">
        <v>861</v>
      </c>
      <c r="C309" s="65" t="s">
        <v>696</v>
      </c>
      <c r="D309" s="236"/>
      <c r="E309" s="257"/>
      <c r="F309" s="236"/>
      <c r="G309" s="253"/>
      <c r="H309" s="227"/>
      <c r="J309" s="225"/>
    </row>
    <row r="310" spans="1:10" ht="31.5">
      <c r="A310" s="117" t="s">
        <v>410</v>
      </c>
      <c r="B310" s="118" t="s">
        <v>411</v>
      </c>
      <c r="C310" s="234" t="s">
        <v>241</v>
      </c>
      <c r="D310" s="236"/>
      <c r="E310" s="257"/>
      <c r="F310" s="236"/>
      <c r="G310" s="253"/>
      <c r="H310" s="227"/>
      <c r="J310" s="225"/>
    </row>
    <row r="311" spans="1:10" ht="31.5">
      <c r="A311" s="109" t="s">
        <v>412</v>
      </c>
      <c r="B311" s="124" t="s">
        <v>413</v>
      </c>
      <c r="C311" s="65" t="s">
        <v>345</v>
      </c>
      <c r="D311" s="236"/>
      <c r="E311" s="257"/>
      <c r="F311" s="236"/>
      <c r="G311" s="253"/>
      <c r="H311" s="227"/>
      <c r="J311" s="225"/>
    </row>
    <row r="312" spans="1:10" ht="63">
      <c r="A312" s="109" t="s">
        <v>414</v>
      </c>
      <c r="B312" s="127" t="s">
        <v>862</v>
      </c>
      <c r="C312" s="65" t="s">
        <v>345</v>
      </c>
      <c r="D312" s="236"/>
      <c r="E312" s="257"/>
      <c r="F312" s="236"/>
      <c r="G312" s="253"/>
      <c r="H312" s="227"/>
      <c r="J312" s="225"/>
    </row>
    <row r="313" spans="1:10" ht="63">
      <c r="A313" s="109" t="s">
        <v>416</v>
      </c>
      <c r="B313" s="127" t="s">
        <v>863</v>
      </c>
      <c r="C313" s="65" t="s">
        <v>345</v>
      </c>
      <c r="D313" s="236"/>
      <c r="E313" s="257"/>
      <c r="F313" s="236"/>
      <c r="G313" s="253"/>
      <c r="H313" s="227"/>
      <c r="J313" s="225"/>
    </row>
    <row r="314" spans="1:10" ht="31.5">
      <c r="A314" s="109" t="s">
        <v>418</v>
      </c>
      <c r="B314" s="127" t="s">
        <v>419</v>
      </c>
      <c r="C314" s="65" t="s">
        <v>345</v>
      </c>
      <c r="D314" s="236"/>
      <c r="E314" s="257"/>
      <c r="F314" s="236"/>
      <c r="G314" s="253"/>
      <c r="H314" s="227"/>
      <c r="J314" s="225"/>
    </row>
    <row r="315" spans="1:10" ht="31.5">
      <c r="A315" s="181" t="s">
        <v>420</v>
      </c>
      <c r="B315" s="182" t="s">
        <v>421</v>
      </c>
      <c r="C315" s="232" t="s">
        <v>355</v>
      </c>
      <c r="D315" s="236"/>
      <c r="E315" s="257"/>
      <c r="F315" s="236"/>
      <c r="G315" s="253"/>
      <c r="H315" s="227"/>
      <c r="J315" s="225"/>
    </row>
    <row r="316" spans="1:10" ht="47.25">
      <c r="A316" s="181" t="s">
        <v>422</v>
      </c>
      <c r="B316" s="186" t="s">
        <v>423</v>
      </c>
      <c r="C316" s="232" t="s">
        <v>355</v>
      </c>
      <c r="D316" s="236"/>
      <c r="E316" s="257"/>
      <c r="F316" s="236"/>
      <c r="G316" s="253"/>
      <c r="H316" s="227"/>
      <c r="J316" s="225"/>
    </row>
    <row r="317" spans="1:10" ht="31.5">
      <c r="A317" s="181" t="s">
        <v>424</v>
      </c>
      <c r="B317" s="186" t="s">
        <v>425</v>
      </c>
      <c r="C317" s="232" t="s">
        <v>355</v>
      </c>
      <c r="D317" s="236"/>
      <c r="E317" s="257"/>
      <c r="F317" s="236"/>
      <c r="G317" s="253"/>
      <c r="H317" s="227"/>
      <c r="J317" s="225"/>
    </row>
    <row r="318" spans="1:10" ht="31.5">
      <c r="A318" s="181" t="s">
        <v>426</v>
      </c>
      <c r="B318" s="182" t="s">
        <v>427</v>
      </c>
      <c r="C318" s="232" t="s">
        <v>696</v>
      </c>
      <c r="D318" s="236"/>
      <c r="E318" s="257"/>
      <c r="F318" s="236"/>
      <c r="G318" s="253"/>
      <c r="H318" s="227"/>
      <c r="J318" s="225"/>
    </row>
    <row r="319" spans="1:10">
      <c r="A319" s="181" t="s">
        <v>428</v>
      </c>
      <c r="B319" s="186" t="s">
        <v>864</v>
      </c>
      <c r="C319" s="232" t="s">
        <v>696</v>
      </c>
      <c r="D319" s="236"/>
      <c r="E319" s="257"/>
      <c r="F319" s="236"/>
      <c r="G319" s="253"/>
      <c r="H319" s="227"/>
      <c r="J319" s="225"/>
    </row>
    <row r="320" spans="1:10">
      <c r="A320" s="181" t="s">
        <v>429</v>
      </c>
      <c r="B320" s="186" t="s">
        <v>45</v>
      </c>
      <c r="C320" s="232" t="s">
        <v>696</v>
      </c>
      <c r="D320" s="236"/>
      <c r="E320" s="257"/>
      <c r="F320" s="236"/>
      <c r="G320" s="253"/>
      <c r="H320" s="227"/>
      <c r="J320" s="225"/>
    </row>
    <row r="321" spans="1:10" ht="32.25" thickBot="1">
      <c r="A321" s="190" t="s">
        <v>430</v>
      </c>
      <c r="B321" s="191" t="s">
        <v>865</v>
      </c>
      <c r="C321" s="235" t="s">
        <v>866</v>
      </c>
      <c r="D321" s="274">
        <v>32</v>
      </c>
      <c r="E321" s="272">
        <v>71.451999999999998</v>
      </c>
      <c r="F321" s="271">
        <v>39.451999999999998</v>
      </c>
      <c r="G321" s="278">
        <v>1.2328749999999999</v>
      </c>
      <c r="H321" s="227"/>
      <c r="J321" s="225"/>
    </row>
    <row r="322" spans="1:10">
      <c r="A322" s="291" t="s">
        <v>867</v>
      </c>
      <c r="B322" s="292"/>
      <c r="C322" s="292"/>
      <c r="D322" s="292"/>
      <c r="E322" s="292"/>
      <c r="F322" s="292"/>
      <c r="G322" s="292"/>
      <c r="H322" s="292"/>
      <c r="I322" s="292"/>
      <c r="J322" s="225"/>
    </row>
    <row r="323" spans="1:10" ht="16.5" thickBot="1">
      <c r="A323" s="291"/>
      <c r="B323" s="292"/>
      <c r="C323" s="292"/>
      <c r="D323" s="292"/>
      <c r="E323" s="292"/>
      <c r="F323" s="292"/>
      <c r="G323" s="292"/>
      <c r="H323" s="292"/>
      <c r="I323" s="292"/>
      <c r="J323" s="225"/>
    </row>
    <row r="324" spans="1:10" ht="53.25" customHeight="1">
      <c r="A324" s="294" t="s">
        <v>6</v>
      </c>
      <c r="B324" s="296" t="s">
        <v>7</v>
      </c>
      <c r="C324" s="298" t="s">
        <v>8</v>
      </c>
      <c r="D324" s="377" t="s">
        <v>896</v>
      </c>
      <c r="E324" s="378"/>
      <c r="F324" s="360" t="s">
        <v>539</v>
      </c>
      <c r="G324" s="361"/>
      <c r="H324" s="362" t="s">
        <v>540</v>
      </c>
      <c r="J324" s="225"/>
    </row>
    <row r="325" spans="1:10" ht="51">
      <c r="A325" s="295"/>
      <c r="B325" s="297"/>
      <c r="C325" s="299"/>
      <c r="D325" s="32" t="s">
        <v>0</v>
      </c>
      <c r="E325" s="33" t="s">
        <v>898</v>
      </c>
      <c r="F325" s="33" t="s">
        <v>9</v>
      </c>
      <c r="G325" s="239" t="s">
        <v>10</v>
      </c>
      <c r="H325" s="363"/>
      <c r="J325" s="225"/>
    </row>
    <row r="326" spans="1:10" ht="16.5" thickBot="1">
      <c r="A326" s="96">
        <v>1</v>
      </c>
      <c r="B326" s="97">
        <v>2</v>
      </c>
      <c r="C326" s="96">
        <v>3</v>
      </c>
      <c r="D326" s="96">
        <v>4</v>
      </c>
      <c r="E326" s="96">
        <v>5</v>
      </c>
      <c r="F326" s="96">
        <v>6</v>
      </c>
      <c r="G326" s="96" t="s">
        <v>891</v>
      </c>
      <c r="H326" s="96">
        <v>8</v>
      </c>
      <c r="J326" s="225"/>
    </row>
    <row r="327" spans="1:10">
      <c r="A327" s="279" t="s">
        <v>868</v>
      </c>
      <c r="B327" s="280"/>
      <c r="C327" s="230" t="s">
        <v>696</v>
      </c>
      <c r="D327" s="236">
        <v>9.7423100000000016</v>
      </c>
      <c r="E327" s="236">
        <f>E328</f>
        <v>1.965883958333333</v>
      </c>
      <c r="F327" s="236">
        <v>-9.7423100000000016</v>
      </c>
      <c r="G327" s="424">
        <f t="shared" ref="G327:G346" si="0">E327/D327*100-100</f>
        <v>-79.821172203170164</v>
      </c>
      <c r="H327" s="227"/>
      <c r="J327" s="225"/>
    </row>
    <row r="328" spans="1:10">
      <c r="A328" s="198" t="s">
        <v>17</v>
      </c>
      <c r="B328" s="199" t="s">
        <v>869</v>
      </c>
      <c r="C328" s="231" t="s">
        <v>696</v>
      </c>
      <c r="D328" s="236">
        <v>9.7423100000000016</v>
      </c>
      <c r="E328" s="236">
        <f>E329+E347</f>
        <v>1.965883958333333</v>
      </c>
      <c r="F328" s="236">
        <v>-9.7423100000000016</v>
      </c>
      <c r="G328" s="424">
        <f t="shared" si="0"/>
        <v>-79.821172203170164</v>
      </c>
      <c r="H328" s="227"/>
      <c r="J328" s="225"/>
    </row>
    <row r="329" spans="1:10">
      <c r="A329" s="181" t="s">
        <v>20</v>
      </c>
      <c r="B329" s="182" t="s">
        <v>436</v>
      </c>
      <c r="C329" s="232" t="s">
        <v>696</v>
      </c>
      <c r="D329" s="236">
        <v>8.2320400000000014</v>
      </c>
      <c r="E329" s="236">
        <f>E330</f>
        <v>0.45561395833333301</v>
      </c>
      <c r="F329" s="236">
        <v>-8.2320400000000014</v>
      </c>
      <c r="G329" s="424">
        <f t="shared" si="0"/>
        <v>-94.465357817341356</v>
      </c>
      <c r="H329" s="227"/>
      <c r="J329" s="225"/>
    </row>
    <row r="330" spans="1:10">
      <c r="A330" s="181" t="s">
        <v>22</v>
      </c>
      <c r="B330" s="186" t="s">
        <v>870</v>
      </c>
      <c r="C330" s="232" t="s">
        <v>696</v>
      </c>
      <c r="D330" s="236">
        <v>8.2320400000000014</v>
      </c>
      <c r="E330" s="236">
        <f>E332</f>
        <v>0.45561395833333301</v>
      </c>
      <c r="F330" s="236">
        <v>-8.2320400000000014</v>
      </c>
      <c r="G330" s="424">
        <f t="shared" si="0"/>
        <v>-94.465357817341356</v>
      </c>
      <c r="H330" s="227"/>
      <c r="J330" s="225"/>
    </row>
    <row r="331" spans="1:10">
      <c r="A331" s="181" t="s">
        <v>438</v>
      </c>
      <c r="B331" s="182" t="s">
        <v>474</v>
      </c>
      <c r="C331" s="232" t="s">
        <v>696</v>
      </c>
      <c r="D331" s="236">
        <v>0</v>
      </c>
      <c r="E331" s="236">
        <v>0</v>
      </c>
      <c r="F331" s="236">
        <v>0</v>
      </c>
      <c r="G331" s="424"/>
      <c r="H331" s="227"/>
      <c r="J331" s="225"/>
    </row>
    <row r="332" spans="1:10">
      <c r="A332" s="181" t="s">
        <v>443</v>
      </c>
      <c r="B332" s="203" t="s">
        <v>258</v>
      </c>
      <c r="C332" s="232" t="s">
        <v>696</v>
      </c>
      <c r="D332" s="236">
        <v>8.2320400000000014</v>
      </c>
      <c r="E332" s="236">
        <v>0.45561395833333301</v>
      </c>
      <c r="F332" s="236">
        <v>-8.2320400000000014</v>
      </c>
      <c r="G332" s="424">
        <f t="shared" si="0"/>
        <v>-94.465357817341356</v>
      </c>
      <c r="H332" s="227"/>
      <c r="J332" s="225"/>
    </row>
    <row r="333" spans="1:10">
      <c r="A333" s="181" t="s">
        <v>445</v>
      </c>
      <c r="B333" s="203" t="s">
        <v>267</v>
      </c>
      <c r="C333" s="232" t="s">
        <v>696</v>
      </c>
      <c r="D333" s="236">
        <v>0</v>
      </c>
      <c r="E333" s="236">
        <v>0</v>
      </c>
      <c r="F333" s="236">
        <v>0</v>
      </c>
      <c r="G333" s="424"/>
      <c r="H333" s="227"/>
      <c r="J333" s="225"/>
    </row>
    <row r="334" spans="1:10">
      <c r="A334" s="181" t="s">
        <v>447</v>
      </c>
      <c r="B334" s="203" t="s">
        <v>703</v>
      </c>
      <c r="C334" s="232" t="s">
        <v>696</v>
      </c>
      <c r="D334" s="236">
        <v>0</v>
      </c>
      <c r="E334" s="236">
        <v>0</v>
      </c>
      <c r="F334" s="236">
        <v>0</v>
      </c>
      <c r="G334" s="424"/>
      <c r="H334" s="227"/>
      <c r="J334" s="225"/>
    </row>
    <row r="335" spans="1:10">
      <c r="A335" s="181" t="s">
        <v>449</v>
      </c>
      <c r="B335" s="203" t="s">
        <v>704</v>
      </c>
      <c r="C335" s="232" t="s">
        <v>696</v>
      </c>
      <c r="D335" s="236">
        <v>0</v>
      </c>
      <c r="E335" s="236">
        <v>0</v>
      </c>
      <c r="F335" s="236">
        <v>0</v>
      </c>
      <c r="G335" s="424"/>
      <c r="H335" s="227"/>
      <c r="J335" s="225"/>
    </row>
    <row r="336" spans="1:10">
      <c r="A336" s="181" t="s">
        <v>458</v>
      </c>
      <c r="B336" s="203" t="s">
        <v>705</v>
      </c>
      <c r="C336" s="232" t="s">
        <v>696</v>
      </c>
      <c r="D336" s="236">
        <v>0</v>
      </c>
      <c r="E336" s="236">
        <v>0</v>
      </c>
      <c r="F336" s="236">
        <v>0</v>
      </c>
      <c r="G336" s="424"/>
      <c r="H336" s="227"/>
      <c r="J336" s="225"/>
    </row>
    <row r="337" spans="1:10" ht="31.5">
      <c r="A337" s="181" t="s">
        <v>460</v>
      </c>
      <c r="B337" s="203" t="s">
        <v>706</v>
      </c>
      <c r="C337" s="232" t="s">
        <v>696</v>
      </c>
      <c r="D337" s="236">
        <v>0</v>
      </c>
      <c r="E337" s="236">
        <v>0</v>
      </c>
      <c r="F337" s="236">
        <v>0</v>
      </c>
      <c r="G337" s="424"/>
      <c r="H337" s="227"/>
      <c r="J337" s="225"/>
    </row>
    <row r="338" spans="1:10">
      <c r="A338" s="181" t="s">
        <v>871</v>
      </c>
      <c r="B338" s="208" t="s">
        <v>707</v>
      </c>
      <c r="C338" s="232" t="s">
        <v>696</v>
      </c>
      <c r="D338" s="236">
        <v>0</v>
      </c>
      <c r="E338" s="236">
        <v>0</v>
      </c>
      <c r="F338" s="236">
        <v>0</v>
      </c>
      <c r="G338" s="424"/>
      <c r="H338" s="227"/>
      <c r="J338" s="225"/>
    </row>
    <row r="339" spans="1:10">
      <c r="A339" s="181" t="s">
        <v>872</v>
      </c>
      <c r="B339" s="208" t="s">
        <v>45</v>
      </c>
      <c r="C339" s="232" t="s">
        <v>696</v>
      </c>
      <c r="D339" s="236">
        <v>0</v>
      </c>
      <c r="E339" s="236">
        <v>0</v>
      </c>
      <c r="F339" s="236">
        <v>0</v>
      </c>
      <c r="G339" s="424"/>
      <c r="H339" s="227"/>
      <c r="J339" s="225"/>
    </row>
    <row r="340" spans="1:10" ht="31.5">
      <c r="A340" s="181" t="s">
        <v>24</v>
      </c>
      <c r="B340" s="186" t="s">
        <v>873</v>
      </c>
      <c r="C340" s="232" t="s">
        <v>696</v>
      </c>
      <c r="D340" s="236">
        <v>0</v>
      </c>
      <c r="E340" s="236">
        <v>0</v>
      </c>
      <c r="F340" s="236">
        <v>0</v>
      </c>
      <c r="G340" s="424"/>
      <c r="H340" s="227"/>
      <c r="J340" s="225"/>
    </row>
    <row r="341" spans="1:10">
      <c r="A341" s="181" t="s">
        <v>26</v>
      </c>
      <c r="B341" s="186" t="s">
        <v>874</v>
      </c>
      <c r="C341" s="232" t="s">
        <v>696</v>
      </c>
      <c r="D341" s="236">
        <v>0</v>
      </c>
      <c r="E341" s="236">
        <v>0</v>
      </c>
      <c r="F341" s="236">
        <v>0</v>
      </c>
      <c r="G341" s="424"/>
      <c r="H341" s="227"/>
      <c r="J341" s="225"/>
    </row>
    <row r="342" spans="1:10">
      <c r="A342" s="181" t="s">
        <v>875</v>
      </c>
      <c r="B342" s="203" t="s">
        <v>876</v>
      </c>
      <c r="C342" s="232" t="s">
        <v>696</v>
      </c>
      <c r="D342" s="236">
        <v>0</v>
      </c>
      <c r="E342" s="236">
        <v>0</v>
      </c>
      <c r="F342" s="236">
        <v>0</v>
      </c>
      <c r="G342" s="424"/>
      <c r="H342" s="227"/>
      <c r="J342" s="225"/>
    </row>
    <row r="343" spans="1:10">
      <c r="A343" s="181" t="s">
        <v>877</v>
      </c>
      <c r="B343" s="209" t="s">
        <v>454</v>
      </c>
      <c r="C343" s="232" t="s">
        <v>696</v>
      </c>
      <c r="D343" s="236">
        <v>0</v>
      </c>
      <c r="E343" s="236">
        <v>0</v>
      </c>
      <c r="F343" s="236">
        <v>0</v>
      </c>
      <c r="G343" s="424"/>
      <c r="H343" s="227"/>
      <c r="J343" s="225"/>
    </row>
    <row r="344" spans="1:10">
      <c r="A344" s="181" t="s">
        <v>878</v>
      </c>
      <c r="B344" s="203" t="s">
        <v>456</v>
      </c>
      <c r="C344" s="232" t="s">
        <v>696</v>
      </c>
      <c r="D344" s="236">
        <v>0</v>
      </c>
      <c r="E344" s="236">
        <v>0</v>
      </c>
      <c r="F344" s="236">
        <v>0</v>
      </c>
      <c r="G344" s="424"/>
      <c r="H344" s="227"/>
      <c r="J344" s="225"/>
    </row>
    <row r="345" spans="1:10">
      <c r="A345" s="181" t="s">
        <v>879</v>
      </c>
      <c r="B345" s="209" t="s">
        <v>454</v>
      </c>
      <c r="C345" s="232" t="s">
        <v>696</v>
      </c>
      <c r="D345" s="236">
        <v>0</v>
      </c>
      <c r="E345" s="236">
        <v>0</v>
      </c>
      <c r="F345" s="236">
        <v>0</v>
      </c>
      <c r="G345" s="424"/>
      <c r="H345" s="227"/>
      <c r="J345" s="225"/>
    </row>
    <row r="346" spans="1:10">
      <c r="A346" s="181" t="s">
        <v>880</v>
      </c>
      <c r="B346" s="186" t="s">
        <v>881</v>
      </c>
      <c r="C346" s="232" t="s">
        <v>696</v>
      </c>
      <c r="D346" s="236">
        <v>0</v>
      </c>
      <c r="E346" s="236">
        <v>0</v>
      </c>
      <c r="F346" s="236">
        <v>0</v>
      </c>
      <c r="G346" s="424"/>
      <c r="H346" s="227"/>
      <c r="J346" s="225"/>
    </row>
    <row r="347" spans="1:10">
      <c r="A347" s="181" t="s">
        <v>28</v>
      </c>
      <c r="B347" s="186" t="s">
        <v>882</v>
      </c>
      <c r="C347" s="232" t="s">
        <v>696</v>
      </c>
      <c r="D347" s="236">
        <v>1.51027</v>
      </c>
      <c r="E347" s="236">
        <f>E348</f>
        <v>1.51027</v>
      </c>
      <c r="F347" s="236">
        <v>-1.51027</v>
      </c>
      <c r="G347" s="424">
        <f>E347/D347*100-100</f>
        <v>0</v>
      </c>
      <c r="H347" s="227"/>
      <c r="J347" s="225"/>
    </row>
    <row r="348" spans="1:10">
      <c r="A348" s="181" t="s">
        <v>471</v>
      </c>
      <c r="B348" s="186" t="s">
        <v>883</v>
      </c>
      <c r="C348" s="232" t="s">
        <v>696</v>
      </c>
      <c r="D348" s="236">
        <v>1.51027</v>
      </c>
      <c r="E348" s="236">
        <f>E350</f>
        <v>1.51027</v>
      </c>
      <c r="F348" s="236">
        <v>-1.51027</v>
      </c>
      <c r="G348" s="424">
        <f t="shared" ref="G348:G350" si="1">E348/D348*100-100</f>
        <v>0</v>
      </c>
      <c r="H348" s="227"/>
      <c r="J348" s="225"/>
    </row>
    <row r="349" spans="1:10">
      <c r="A349" s="181" t="s">
        <v>473</v>
      </c>
      <c r="B349" s="203" t="s">
        <v>474</v>
      </c>
      <c r="C349" s="232" t="s">
        <v>696</v>
      </c>
      <c r="D349" s="236">
        <v>0</v>
      </c>
      <c r="E349" s="236">
        <v>0</v>
      </c>
      <c r="F349" s="236">
        <v>0</v>
      </c>
      <c r="G349" s="424"/>
      <c r="H349" s="227"/>
      <c r="J349" s="225"/>
    </row>
    <row r="350" spans="1:10">
      <c r="A350" s="181" t="s">
        <v>478</v>
      </c>
      <c r="B350" s="203" t="s">
        <v>258</v>
      </c>
      <c r="C350" s="232" t="s">
        <v>696</v>
      </c>
      <c r="D350" s="236">
        <v>1.51027</v>
      </c>
      <c r="E350" s="236">
        <v>1.51027</v>
      </c>
      <c r="F350" s="236">
        <v>-1.51027</v>
      </c>
      <c r="G350" s="424">
        <f t="shared" si="1"/>
        <v>0</v>
      </c>
      <c r="H350" s="227"/>
      <c r="J350" s="225"/>
    </row>
    <row r="351" spans="1:10">
      <c r="A351" s="181" t="s">
        <v>479</v>
      </c>
      <c r="B351" s="203" t="s">
        <v>267</v>
      </c>
      <c r="C351" s="232" t="s">
        <v>696</v>
      </c>
      <c r="D351" s="236">
        <v>0</v>
      </c>
      <c r="E351" s="236">
        <v>0</v>
      </c>
      <c r="F351" s="236">
        <v>0</v>
      </c>
      <c r="G351" s="253"/>
      <c r="H351" s="227"/>
      <c r="J351" s="225"/>
    </row>
    <row r="352" spans="1:10">
      <c r="A352" s="181" t="s">
        <v>480</v>
      </c>
      <c r="B352" s="203" t="s">
        <v>703</v>
      </c>
      <c r="C352" s="232" t="s">
        <v>696</v>
      </c>
      <c r="D352" s="236">
        <v>0</v>
      </c>
      <c r="E352" s="236">
        <v>0</v>
      </c>
      <c r="F352" s="236">
        <v>0</v>
      </c>
      <c r="G352" s="253"/>
      <c r="H352" s="227"/>
      <c r="J352" s="225"/>
    </row>
    <row r="353" spans="1:10">
      <c r="A353" s="181" t="s">
        <v>481</v>
      </c>
      <c r="B353" s="203" t="s">
        <v>704</v>
      </c>
      <c r="C353" s="232" t="s">
        <v>696</v>
      </c>
      <c r="D353" s="236">
        <v>0</v>
      </c>
      <c r="E353" s="236">
        <v>0</v>
      </c>
      <c r="F353" s="236">
        <v>0</v>
      </c>
      <c r="G353" s="253"/>
      <c r="H353" s="227"/>
      <c r="J353" s="225"/>
    </row>
    <row r="354" spans="1:10">
      <c r="A354" s="181" t="s">
        <v>482</v>
      </c>
      <c r="B354" s="203" t="s">
        <v>705</v>
      </c>
      <c r="C354" s="232" t="s">
        <v>696</v>
      </c>
      <c r="D354" s="236">
        <v>0</v>
      </c>
      <c r="E354" s="236">
        <v>0</v>
      </c>
      <c r="F354" s="236">
        <v>0</v>
      </c>
      <c r="G354" s="253"/>
      <c r="H354" s="227"/>
      <c r="J354" s="225"/>
    </row>
    <row r="355" spans="1:10" ht="31.5">
      <c r="A355" s="181" t="s">
        <v>483</v>
      </c>
      <c r="B355" s="203" t="s">
        <v>706</v>
      </c>
      <c r="C355" s="232" t="s">
        <v>696</v>
      </c>
      <c r="D355" s="236">
        <v>0</v>
      </c>
      <c r="E355" s="236">
        <v>0</v>
      </c>
      <c r="F355" s="236">
        <v>0</v>
      </c>
      <c r="G355" s="253"/>
      <c r="H355" s="227"/>
      <c r="J355" s="225"/>
    </row>
    <row r="356" spans="1:10">
      <c r="A356" s="181" t="s">
        <v>484</v>
      </c>
      <c r="B356" s="208" t="s">
        <v>707</v>
      </c>
      <c r="C356" s="232" t="s">
        <v>696</v>
      </c>
      <c r="D356" s="236">
        <v>0</v>
      </c>
      <c r="E356" s="236">
        <v>0</v>
      </c>
      <c r="F356" s="236">
        <v>0</v>
      </c>
      <c r="G356" s="253"/>
      <c r="H356" s="227"/>
      <c r="J356" s="225"/>
    </row>
    <row r="357" spans="1:10">
      <c r="A357" s="181" t="s">
        <v>485</v>
      </c>
      <c r="B357" s="208" t="s">
        <v>45</v>
      </c>
      <c r="C357" s="232" t="s">
        <v>696</v>
      </c>
      <c r="D357" s="236">
        <v>0</v>
      </c>
      <c r="E357" s="236">
        <v>0</v>
      </c>
      <c r="F357" s="236">
        <v>0</v>
      </c>
      <c r="G357" s="253"/>
      <c r="H357" s="227"/>
      <c r="J357" s="225"/>
    </row>
    <row r="358" spans="1:10">
      <c r="A358" s="181" t="s">
        <v>486</v>
      </c>
      <c r="B358" s="186" t="s">
        <v>884</v>
      </c>
      <c r="C358" s="232" t="s">
        <v>696</v>
      </c>
      <c r="D358" s="236">
        <v>0</v>
      </c>
      <c r="E358" s="236">
        <v>0</v>
      </c>
      <c r="F358" s="236">
        <v>0</v>
      </c>
      <c r="G358" s="253"/>
      <c r="H358" s="227"/>
      <c r="J358" s="225"/>
    </row>
    <row r="359" spans="1:10" ht="31.5">
      <c r="A359" s="181" t="s">
        <v>488</v>
      </c>
      <c r="B359" s="186" t="s">
        <v>489</v>
      </c>
      <c r="C359" s="232" t="s">
        <v>696</v>
      </c>
      <c r="D359" s="236">
        <v>0</v>
      </c>
      <c r="E359" s="236">
        <v>0</v>
      </c>
      <c r="F359" s="236">
        <v>0</v>
      </c>
      <c r="G359" s="253"/>
      <c r="H359" s="227"/>
      <c r="J359" s="225"/>
    </row>
    <row r="360" spans="1:10">
      <c r="A360" s="181" t="s">
        <v>490</v>
      </c>
      <c r="B360" s="203" t="s">
        <v>474</v>
      </c>
      <c r="C360" s="232" t="s">
        <v>696</v>
      </c>
      <c r="D360" s="236">
        <v>0</v>
      </c>
      <c r="E360" s="236">
        <v>0</v>
      </c>
      <c r="F360" s="236">
        <v>0</v>
      </c>
      <c r="G360" s="253"/>
      <c r="H360" s="227"/>
      <c r="J360" s="225"/>
    </row>
    <row r="361" spans="1:10">
      <c r="A361" s="181" t="s">
        <v>493</v>
      </c>
      <c r="B361" s="203" t="s">
        <v>258</v>
      </c>
      <c r="C361" s="232" t="s">
        <v>696</v>
      </c>
      <c r="D361" s="236">
        <v>0</v>
      </c>
      <c r="E361" s="236">
        <v>0</v>
      </c>
      <c r="F361" s="236">
        <v>0</v>
      </c>
      <c r="G361" s="253"/>
      <c r="H361" s="227"/>
      <c r="J361" s="225"/>
    </row>
    <row r="362" spans="1:10">
      <c r="A362" s="181" t="s">
        <v>494</v>
      </c>
      <c r="B362" s="203" t="s">
        <v>267</v>
      </c>
      <c r="C362" s="232" t="s">
        <v>696</v>
      </c>
      <c r="D362" s="236">
        <v>0</v>
      </c>
      <c r="E362" s="236">
        <v>0</v>
      </c>
      <c r="F362" s="236">
        <v>0</v>
      </c>
      <c r="G362" s="253"/>
      <c r="H362" s="227"/>
      <c r="J362" s="225"/>
    </row>
    <row r="363" spans="1:10">
      <c r="A363" s="181" t="s">
        <v>495</v>
      </c>
      <c r="B363" s="203" t="s">
        <v>703</v>
      </c>
      <c r="C363" s="232" t="s">
        <v>696</v>
      </c>
      <c r="D363" s="236">
        <v>0</v>
      </c>
      <c r="E363" s="236">
        <v>0</v>
      </c>
      <c r="F363" s="236">
        <v>0</v>
      </c>
      <c r="G363" s="253"/>
      <c r="H363" s="227"/>
      <c r="J363" s="225"/>
    </row>
    <row r="364" spans="1:10">
      <c r="A364" s="181" t="s">
        <v>496</v>
      </c>
      <c r="B364" s="203" t="s">
        <v>704</v>
      </c>
      <c r="C364" s="232" t="s">
        <v>696</v>
      </c>
      <c r="D364" s="236">
        <v>0</v>
      </c>
      <c r="E364" s="236">
        <v>0</v>
      </c>
      <c r="F364" s="236">
        <v>0</v>
      </c>
      <c r="G364" s="253"/>
      <c r="H364" s="227"/>
      <c r="J364" s="225"/>
    </row>
    <row r="365" spans="1:10">
      <c r="A365" s="181" t="s">
        <v>497</v>
      </c>
      <c r="B365" s="203" t="s">
        <v>705</v>
      </c>
      <c r="C365" s="232" t="s">
        <v>696</v>
      </c>
      <c r="D365" s="236">
        <v>0</v>
      </c>
      <c r="E365" s="236">
        <v>0</v>
      </c>
      <c r="F365" s="236">
        <v>0</v>
      </c>
      <c r="G365" s="253"/>
      <c r="H365" s="227"/>
      <c r="J365" s="225"/>
    </row>
    <row r="366" spans="1:10" ht="31.5">
      <c r="A366" s="181" t="s">
        <v>498</v>
      </c>
      <c r="B366" s="203" t="s">
        <v>706</v>
      </c>
      <c r="C366" s="232" t="s">
        <v>696</v>
      </c>
      <c r="D366" s="236">
        <v>0</v>
      </c>
      <c r="E366" s="236">
        <v>0</v>
      </c>
      <c r="F366" s="236">
        <v>0</v>
      </c>
      <c r="G366" s="253"/>
      <c r="H366" s="227"/>
      <c r="J366" s="225"/>
    </row>
    <row r="367" spans="1:10">
      <c r="A367" s="181" t="s">
        <v>499</v>
      </c>
      <c r="B367" s="208" t="s">
        <v>707</v>
      </c>
      <c r="C367" s="232" t="s">
        <v>696</v>
      </c>
      <c r="D367" s="236">
        <v>0</v>
      </c>
      <c r="E367" s="236">
        <v>0</v>
      </c>
      <c r="F367" s="236">
        <v>0</v>
      </c>
      <c r="G367" s="253"/>
      <c r="H367" s="227"/>
      <c r="J367" s="225"/>
    </row>
    <row r="368" spans="1:10">
      <c r="A368" s="181" t="s">
        <v>500</v>
      </c>
      <c r="B368" s="208" t="s">
        <v>45</v>
      </c>
      <c r="C368" s="232" t="s">
        <v>696</v>
      </c>
      <c r="D368" s="236">
        <v>0</v>
      </c>
      <c r="E368" s="236">
        <v>0</v>
      </c>
      <c r="F368" s="236">
        <v>0</v>
      </c>
      <c r="G368" s="253"/>
      <c r="H368" s="227"/>
      <c r="J368" s="225"/>
    </row>
    <row r="369" spans="1:10">
      <c r="A369" s="181" t="s">
        <v>30</v>
      </c>
      <c r="B369" s="182" t="s">
        <v>885</v>
      </c>
      <c r="C369" s="232" t="s">
        <v>696</v>
      </c>
      <c r="D369" s="236">
        <v>0</v>
      </c>
      <c r="E369" s="236">
        <v>0</v>
      </c>
      <c r="F369" s="236">
        <v>0</v>
      </c>
      <c r="G369" s="253"/>
      <c r="H369" s="227"/>
      <c r="J369" s="225"/>
    </row>
    <row r="370" spans="1:10">
      <c r="A370" s="181" t="s">
        <v>32</v>
      </c>
      <c r="B370" s="182" t="s">
        <v>886</v>
      </c>
      <c r="C370" s="232" t="s">
        <v>696</v>
      </c>
      <c r="D370" s="236">
        <v>0</v>
      </c>
      <c r="E370" s="236">
        <v>0</v>
      </c>
      <c r="F370" s="236">
        <v>0</v>
      </c>
      <c r="G370" s="253"/>
      <c r="H370" s="227"/>
      <c r="J370" s="225"/>
    </row>
    <row r="371" spans="1:10">
      <c r="A371" s="181" t="s">
        <v>503</v>
      </c>
      <c r="B371" s="186" t="s">
        <v>887</v>
      </c>
      <c r="C371" s="232" t="s">
        <v>696</v>
      </c>
      <c r="D371" s="236">
        <v>0</v>
      </c>
      <c r="E371" s="236">
        <v>0</v>
      </c>
      <c r="F371" s="236">
        <v>0</v>
      </c>
      <c r="G371" s="253"/>
      <c r="H371" s="227"/>
      <c r="J371" s="225"/>
    </row>
    <row r="372" spans="1:10">
      <c r="A372" s="181" t="s">
        <v>505</v>
      </c>
      <c r="B372" s="186" t="s">
        <v>506</v>
      </c>
      <c r="C372" s="232" t="s">
        <v>696</v>
      </c>
      <c r="D372" s="236">
        <v>0</v>
      </c>
      <c r="E372" s="236">
        <v>0</v>
      </c>
      <c r="F372" s="236">
        <v>0</v>
      </c>
      <c r="G372" s="253"/>
      <c r="H372" s="227"/>
      <c r="J372" s="225"/>
    </row>
    <row r="373" spans="1:10">
      <c r="A373" s="198" t="s">
        <v>48</v>
      </c>
      <c r="B373" s="199" t="s">
        <v>507</v>
      </c>
      <c r="C373" s="231" t="s">
        <v>696</v>
      </c>
      <c r="D373" s="236">
        <v>0</v>
      </c>
      <c r="E373" s="236">
        <v>0</v>
      </c>
      <c r="F373" s="236">
        <v>0</v>
      </c>
      <c r="G373" s="253"/>
      <c r="H373" s="227"/>
      <c r="J373" s="225"/>
    </row>
    <row r="374" spans="1:10">
      <c r="A374" s="181" t="s">
        <v>50</v>
      </c>
      <c r="B374" s="182" t="s">
        <v>508</v>
      </c>
      <c r="C374" s="232" t="s">
        <v>696</v>
      </c>
      <c r="D374" s="236">
        <v>0</v>
      </c>
      <c r="E374" s="236">
        <v>0</v>
      </c>
      <c r="F374" s="236">
        <v>0</v>
      </c>
      <c r="G374" s="253"/>
      <c r="H374" s="227"/>
      <c r="J374" s="225"/>
    </row>
    <row r="375" spans="1:10">
      <c r="A375" s="181" t="s">
        <v>54</v>
      </c>
      <c r="B375" s="182" t="s">
        <v>509</v>
      </c>
      <c r="C375" s="232" t="s">
        <v>696</v>
      </c>
      <c r="D375" s="236">
        <v>0</v>
      </c>
      <c r="E375" s="236">
        <v>0</v>
      </c>
      <c r="F375" s="236">
        <v>0</v>
      </c>
      <c r="G375" s="253"/>
      <c r="H375" s="227"/>
      <c r="J375" s="225"/>
    </row>
    <row r="376" spans="1:10">
      <c r="A376" s="181" t="s">
        <v>55</v>
      </c>
      <c r="B376" s="182" t="s">
        <v>888</v>
      </c>
      <c r="C376" s="232" t="s">
        <v>696</v>
      </c>
      <c r="D376" s="236">
        <v>0</v>
      </c>
      <c r="E376" s="236">
        <v>0</v>
      </c>
      <c r="F376" s="236">
        <v>0</v>
      </c>
      <c r="G376" s="253"/>
      <c r="H376" s="227"/>
      <c r="J376" s="225"/>
    </row>
    <row r="377" spans="1:10">
      <c r="A377" s="181" t="s">
        <v>56</v>
      </c>
      <c r="B377" s="182" t="s">
        <v>511</v>
      </c>
      <c r="C377" s="232" t="s">
        <v>696</v>
      </c>
      <c r="D377" s="236">
        <v>0</v>
      </c>
      <c r="E377" s="236">
        <v>0</v>
      </c>
      <c r="F377" s="236">
        <v>0</v>
      </c>
      <c r="G377" s="253"/>
      <c r="H377" s="227"/>
      <c r="J377" s="225"/>
    </row>
    <row r="378" spans="1:10">
      <c r="A378" s="181" t="s">
        <v>57</v>
      </c>
      <c r="B378" s="182" t="s">
        <v>512</v>
      </c>
      <c r="C378" s="232" t="s">
        <v>696</v>
      </c>
      <c r="D378" s="236">
        <v>0</v>
      </c>
      <c r="E378" s="236">
        <v>0</v>
      </c>
      <c r="F378" s="236">
        <v>0</v>
      </c>
      <c r="G378" s="253"/>
      <c r="H378" s="227"/>
      <c r="J378" s="225"/>
    </row>
    <row r="379" spans="1:10">
      <c r="A379" s="181" t="s">
        <v>97</v>
      </c>
      <c r="B379" s="186" t="s">
        <v>513</v>
      </c>
      <c r="C379" s="232" t="s">
        <v>696</v>
      </c>
      <c r="D379" s="236">
        <v>0</v>
      </c>
      <c r="E379" s="236">
        <v>0</v>
      </c>
      <c r="F379" s="236">
        <v>0</v>
      </c>
      <c r="G379" s="253"/>
      <c r="H379" s="227"/>
      <c r="J379" s="225"/>
    </row>
    <row r="380" spans="1:10" ht="31.5">
      <c r="A380" s="181" t="s">
        <v>514</v>
      </c>
      <c r="B380" s="203" t="s">
        <v>889</v>
      </c>
      <c r="C380" s="232" t="s">
        <v>696</v>
      </c>
      <c r="D380" s="236">
        <v>0</v>
      </c>
      <c r="E380" s="236">
        <v>0</v>
      </c>
      <c r="F380" s="236">
        <v>0</v>
      </c>
      <c r="G380" s="253"/>
      <c r="H380" s="227"/>
      <c r="J380" s="225"/>
    </row>
    <row r="381" spans="1:10" ht="31.5">
      <c r="A381" s="181" t="s">
        <v>99</v>
      </c>
      <c r="B381" s="186" t="s">
        <v>516</v>
      </c>
      <c r="C381" s="232" t="s">
        <v>696</v>
      </c>
      <c r="D381" s="236">
        <v>0</v>
      </c>
      <c r="E381" s="236">
        <v>0</v>
      </c>
      <c r="F381" s="236">
        <v>0</v>
      </c>
      <c r="G381" s="253"/>
      <c r="H381" s="227"/>
      <c r="J381" s="225"/>
    </row>
    <row r="382" spans="1:10" ht="47.25">
      <c r="A382" s="181" t="s">
        <v>517</v>
      </c>
      <c r="B382" s="203" t="s">
        <v>518</v>
      </c>
      <c r="C382" s="232" t="s">
        <v>696</v>
      </c>
      <c r="D382" s="236">
        <v>0</v>
      </c>
      <c r="E382" s="236">
        <v>0</v>
      </c>
      <c r="F382" s="236">
        <v>0</v>
      </c>
      <c r="G382" s="253"/>
      <c r="H382" s="227"/>
      <c r="J382" s="225"/>
    </row>
    <row r="383" spans="1:10">
      <c r="A383" s="181" t="s">
        <v>58</v>
      </c>
      <c r="B383" s="182" t="s">
        <v>519</v>
      </c>
      <c r="C383" s="232" t="s">
        <v>696</v>
      </c>
      <c r="D383" s="229">
        <v>0</v>
      </c>
      <c r="E383" s="236">
        <v>0</v>
      </c>
      <c r="F383" s="229">
        <v>0</v>
      </c>
      <c r="G383" s="237"/>
      <c r="H383" s="227"/>
      <c r="J383" s="225"/>
    </row>
    <row r="384" spans="1:10" ht="16.5" thickBot="1">
      <c r="A384" s="218" t="s">
        <v>59</v>
      </c>
      <c r="B384" s="219" t="s">
        <v>520</v>
      </c>
      <c r="C384" s="233" t="s">
        <v>696</v>
      </c>
      <c r="D384" s="229">
        <v>0</v>
      </c>
      <c r="E384" s="236">
        <v>0</v>
      </c>
      <c r="F384" s="229">
        <v>0</v>
      </c>
      <c r="G384" s="237"/>
      <c r="H384" s="227"/>
      <c r="J384" s="225"/>
    </row>
  </sheetData>
  <mergeCells count="26">
    <mergeCell ref="A13:B13"/>
    <mergeCell ref="C13:H13"/>
    <mergeCell ref="G2:H2"/>
    <mergeCell ref="A4:H4"/>
    <mergeCell ref="D7:G7"/>
    <mergeCell ref="D9:H9"/>
    <mergeCell ref="C6:J6"/>
    <mergeCell ref="A16:H16"/>
    <mergeCell ref="A17:H17"/>
    <mergeCell ref="A18:A19"/>
    <mergeCell ref="B18:B19"/>
    <mergeCell ref="C18:C19"/>
    <mergeCell ref="D18:E18"/>
    <mergeCell ref="F18:G18"/>
    <mergeCell ref="H18:H19"/>
    <mergeCell ref="A327:B327"/>
    <mergeCell ref="A135:H135"/>
    <mergeCell ref="A21:H21"/>
    <mergeCell ref="A276:H276"/>
    <mergeCell ref="A322:I323"/>
    <mergeCell ref="A324:A325"/>
    <mergeCell ref="B324:B325"/>
    <mergeCell ref="C324:C325"/>
    <mergeCell ref="D324:E324"/>
    <mergeCell ref="F324:G324"/>
    <mergeCell ref="H324:H325"/>
  </mergeCells>
  <pageMargins left="0.59055118110236227" right="0.39370078740157483" top="0.59055118110236227" bottom="0.39370078740157483" header="0.19685039370078741" footer="0.19685039370078741"/>
  <pageSetup paperSize="8" scale="76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план</vt:lpstr>
      <vt:lpstr>20</vt:lpstr>
      <vt:lpstr>ф.20</vt:lpstr>
      <vt:lpstr>'20'!Область_печати</vt:lpstr>
      <vt:lpstr>план!Область_печати</vt:lpstr>
      <vt:lpstr>ф.20!Область_печати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ES\n.kondrova (WST-KIR-188)</cp:lastModifiedBy>
  <cp:lastPrinted>2018-07-23T13:32:16Z</cp:lastPrinted>
  <dcterms:created xsi:type="dcterms:W3CDTF">2011-01-11T10:25:48Z</dcterms:created>
  <dcterms:modified xsi:type="dcterms:W3CDTF">2021-11-15T06:17:04Z</dcterms:modified>
</cp:coreProperties>
</file>