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35" windowWidth="15300" windowHeight="2580" tabRatio="918" activeTab="2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19 г.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'[2]4 баланс ээ'!$K$28:$N$30,'[2]4 баланс ээ'!#REF!,P1_SCOPE_4_PRT,P2_SCOPE_4_PRT</definedName>
    <definedName name="SCOPE_5_PRT">'[2]5 баланс мощности'!$K$30:$N$31,'[2]5 баланс мощности'!#REF!,P1_SCOPE_5_PRT,P2_SCOPE_5_PRT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'[3]TEHSHEET'!$I$42:$I$45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<sst xmlns="http://schemas.openxmlformats.org/spreadsheetml/2006/main" count="177" uniqueCount="153">
  <si>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</si>
  <si>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</si>
  <si>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</si>
  <si>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</si>
  <si>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</si>
  <si>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</si>
  <si>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</si>
  <si>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</si>
  <si>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</si>
  <si>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</si>
  <si>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</si>
  <si>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</si>
  <si>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</si>
  <si>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</si>
  <si>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</si>
  <si>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</si>
  <si>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</si>
  <si>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</si>
  <si>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</si>
  <si>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</si>
  <si>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</si>
  <si>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</si>
  <si>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</si>
  <si>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</si>
  <si>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</si>
  <si>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</si>
  <si>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</si>
  <si>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</si>
  <si>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</si>
  <si>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</si>
  <si>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</si>
  <si>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</si>
  <si>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</si>
  <si>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</si>
  <si>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</si>
  <si>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</si>
  <si>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</si>
  <si>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2.1.</t>
  </si>
  <si>
    <t>процент</t>
  </si>
  <si>
    <t>3.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</si>
  <si>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</si>
  <si>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</si>
  <si>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</si>
  <si>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</si>
  <si>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</si>
  <si>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</si>
  <si>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</si>
  <si>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</si>
  <si>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</si>
  <si>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</si>
  <si>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</si>
  <si>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</si>
  <si>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</si>
  <si>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</si>
  <si>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</si>
  <si>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</si>
  <si>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</si>
  <si>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</si>
  <si>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</si>
  <si>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</si>
  <si>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</si>
  <si>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</si>
  <si>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</si>
  <si>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</si>
  <si>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</si>
  <si>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</si>
  <si>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</si>
  <si>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</si>
  <si>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</si>
  <si>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</si>
  <si>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</si>
  <si>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</si>
  <si>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</si>
  <si>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</si>
  <si>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</si>
  <si>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</si>
  <si>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</si>
  <si>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</si>
  <si>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</si>
  <si>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</si>
  <si>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</si>
  <si>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</si>
  <si>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</si>
  <si>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</si>
  <si>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</si>
  <si>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</si>
  <si>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</si>
  <si>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</si>
  <si>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</si>
  <si>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</si>
  <si>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</si>
  <si>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</si>
  <si>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</si>
  <si>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</si>
  <si>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</si>
  <si>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</si>
  <si>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</si>
  <si>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</si>
  <si>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</si>
  <si>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</si>
  <si>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</si>
  <si>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</si>
  <si>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</si>
  <si>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</si>
  <si>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</si>
  <si>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</si>
  <si>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</si>
  <si>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</si>
  <si>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</si>
  <si>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</si>
  <si>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</si>
  <si>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</si>
  <si>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</si>
  <si>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</si>
  <si>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</si>
  <si>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</si>
  <si>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</si>
  <si>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</si>
  <si>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</si>
  <si>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</si>
  <si>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</si>
  <si>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</si>
  <si>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</si>
  <si>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</si>
  <si>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</si>
  <si>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</si>
  <si>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</si>
  <si>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</si>
  <si>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</si>
  <si>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</si>
  <si>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</si>
  <si>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Предложения на 2019 год</t>
  </si>
  <si>
    <t>2019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</si>
  <si>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</t>
  </si>
  <si>
    <t>ООО "Объединенные региональные электрические сети Карелии"</t>
  </si>
  <si>
    <t>ООО "ОРЭС-Карелия"</t>
  </si>
  <si>
    <t>г. Петрозаводск</t>
  </si>
  <si>
    <t>185035, Республика Карелия, г. Петрозаводск, ул. Свердлова, д. 18, оф. 104.</t>
  </si>
  <si>
    <t>1001337200</t>
  </si>
  <si>
    <t>100101001</t>
  </si>
  <si>
    <t>Болдырев Александр Валерьевич</t>
  </si>
  <si>
    <t>info@ores-karelia.ru</t>
  </si>
  <si>
    <t>8-800-2010-514</t>
  </si>
  <si>
    <t>Раздел 2. Основные показатели деятельности ООО "ОРЭС-Карелия"</t>
  </si>
  <si>
    <t>Реквизиты программы энергоэффективности (кем утверждена, дата утверждения, номер приказа)</t>
  </si>
  <si>
    <t>Реквизиты инвестиционной программы (кем утверждена, дата утверждения, номер приказа)</t>
  </si>
  <si>
    <t>Реквизиты отраслевого тарифного соглашения (дата утверждения, срок действия)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</si>
  <si>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</si>
  <si>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</si>
  <si>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</si>
  <si>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</si>
  <si>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утверждена 15.10.2018 генеральным директором ООО "ОРЭС-Карелия" Болдыревым А.В.</t>
  </si>
  <si>
    <t>Раздел 3. Цены (тарифы) по регулируемым видам деятельности 
ООО "ОРЭС-Карелия" на 2019 г.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</si>
</sst>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  <numFmt numFmtId="222" formatCode="#,##0.0000"/>
    <numFmt numFmtId="223" formatCode="_-* #,##0.000\ _р_._-;\-* #,##0.000\ _р_._-;_-* &quot;-&quot;??\ _р_._-;_-@_-"/>
    <numFmt numFmtId="224" formatCode="0.000%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0" fontId="17" fillId="0" borderId="0">
      <alignment/>
      <protection locked="0"/>
    </xf>
    <xf numFmtId="170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7" fillId="0" borderId="1">
      <alignment/>
      <protection locked="0"/>
    </xf>
    <xf numFmtId="188" fontId="18" fillId="0" borderId="0">
      <alignment/>
      <protection locked="0"/>
    </xf>
    <xf numFmtId="188" fontId="18" fillId="0" borderId="0">
      <alignment/>
      <protection locked="0"/>
    </xf>
    <xf numFmtId="188" fontId="17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190" fontId="12" fillId="8" borderId="2">
      <alignment horizontal="center" vertical="center"/>
      <protection locked="0"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200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201" fontId="25" fillId="0" borderId="6">
      <alignment horizontal="right" vertical="center" wrapText="1"/>
      <protection/>
    </xf>
    <xf numFmtId="0" fontId="28" fillId="23" borderId="0">
      <alignment/>
      <protection/>
    </xf>
    <xf numFmtId="202" fontId="13" fillId="24" borderId="6">
      <alignment vertical="center"/>
      <protection/>
    </xf>
    <xf numFmtId="171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202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200" fontId="32" fillId="21" borderId="5" applyFont="0" applyAlignment="0" applyProtection="0"/>
    <xf numFmtId="0" fontId="33" fillId="22" borderId="5">
      <alignment horizontal="left" vertical="center" wrapText="1"/>
      <protection/>
    </xf>
    <xf numFmtId="207" fontId="32" fillId="0" borderId="5">
      <alignment horizontal="center" vertical="center" wrapText="1"/>
      <protection/>
    </xf>
    <xf numFmtId="208" fontId="32" fillId="21" borderId="5">
      <alignment horizontal="center" vertical="center" wrapText="1"/>
      <protection locked="0"/>
    </xf>
    <xf numFmtId="0" fontId="13" fillId="23" borderId="0">
      <alignment/>
      <protection/>
    </xf>
    <xf numFmtId="202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211" fontId="0" fillId="0" borderId="9">
      <alignment/>
      <protection locked="0"/>
    </xf>
    <xf numFmtId="0" fontId="64" fillId="34" borderId="10" applyNumberFormat="0" applyAlignment="0" applyProtection="0"/>
    <xf numFmtId="0" fontId="65" fillId="35" borderId="11" applyNumberFormat="0" applyAlignment="0" applyProtection="0"/>
    <xf numFmtId="0" fontId="66" fillId="35" borderId="10" applyNumberFormat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11" fontId="36" fillId="36" borderId="9">
      <alignment/>
      <protection/>
    </xf>
    <xf numFmtId="4" fontId="14" fillId="37" borderId="6" applyBorder="0">
      <alignment horizontal="right"/>
      <protection/>
    </xf>
    <xf numFmtId="0" fontId="70" fillId="0" borderId="16" applyNumberFormat="0" applyFill="0" applyAlignment="0" applyProtection="0"/>
    <xf numFmtId="0" fontId="71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49" fontId="14" fillId="0" borderId="0" applyBorder="0">
      <alignment vertical="top"/>
      <protection/>
    </xf>
    <xf numFmtId="0" fontId="4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5" fillId="41" borderId="0" applyNumberFormat="0" applyBorder="0" applyAlignment="0" applyProtection="0"/>
    <xf numFmtId="212" fontId="39" fillId="37" borderId="18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0" applyNumberFormat="0" applyFill="0" applyAlignment="0" applyProtection="0"/>
    <xf numFmtId="205" fontId="32" fillId="0" borderId="0">
      <alignment vertical="top"/>
      <protection/>
    </xf>
    <xf numFmtId="213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78" fillId="0" borderId="0" applyNumberFormat="0" applyFill="0" applyBorder="0" applyAlignment="0" applyProtection="0"/>
    <xf numFmtId="49" fontId="38" fillId="0" borderId="0">
      <alignment horizontal="center"/>
      <protection/>
    </xf>
    <xf numFmtId="177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14" fontId="41" fillId="44" borderId="23">
      <alignment vertical="center"/>
      <protection/>
    </xf>
    <xf numFmtId="0" fontId="79" fillId="45" borderId="0" applyNumberFormat="0" applyBorder="0" applyAlignment="0" applyProtection="0"/>
    <xf numFmtId="188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46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4" fontId="3" fillId="0" borderId="25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223" fontId="3" fillId="0" borderId="0" xfId="264" applyNumberFormat="1" applyFont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207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46" borderId="25" xfId="0" applyNumberFormat="1" applyFont="1" applyFill="1" applyBorder="1" applyAlignment="1">
      <alignment horizontal="center" vertical="center"/>
    </xf>
    <xf numFmtId="4" fontId="3" fillId="46" borderId="27" xfId="0" applyNumberFormat="1" applyFont="1" applyFill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24" fontId="3" fillId="0" borderId="0" xfId="251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</cellXfs>
  <cellStyles count="288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- Акцент1" xfId="106"/>
    <cellStyle name="20% - Акцент2" xfId="107"/>
    <cellStyle name="20% - Акцент3" xfId="108"/>
    <cellStyle name="20% - Акцент4" xfId="109"/>
    <cellStyle name="20% - Акцент5" xfId="110"/>
    <cellStyle name="20% - Акцент6" xfId="111"/>
    <cellStyle name="3d" xfId="112"/>
    <cellStyle name="40% - Акцент1" xfId="113"/>
    <cellStyle name="40% - Акцент2" xfId="114"/>
    <cellStyle name="40% - Акцент3" xfId="115"/>
    <cellStyle name="40% - Акцент4" xfId="116"/>
    <cellStyle name="40% - Акцент5" xfId="117"/>
    <cellStyle name="40% - Акцент6" xfId="118"/>
    <cellStyle name="60% - Акцент1" xfId="119"/>
    <cellStyle name="60% - Акцент2" xfId="120"/>
    <cellStyle name="60% - Акцент3" xfId="121"/>
    <cellStyle name="60% - Акцент4" xfId="122"/>
    <cellStyle name="60% - Акцент5" xfId="123"/>
    <cellStyle name="60% -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5 15" xfId="244"/>
    <cellStyle name="Обычный 7" xfId="245"/>
    <cellStyle name="Followed Hyperlink" xfId="246"/>
    <cellStyle name="Плохой" xfId="247"/>
    <cellStyle name="Поле ввода" xfId="248"/>
    <cellStyle name="Пояснение" xfId="249"/>
    <cellStyle name="Примечание" xfId="250"/>
    <cellStyle name="Percent" xfId="251"/>
    <cellStyle name="Процентный 2" xfId="252"/>
    <cellStyle name="Процентный 2 2" xfId="253"/>
    <cellStyle name="Связанная ячейка" xfId="254"/>
    <cellStyle name="Стиль 1" xfId="255"/>
    <cellStyle name="Стиль 1 2" xfId="256"/>
    <cellStyle name="Стиль 1 2 2" xfId="257"/>
    <cellStyle name="Стиль 1 3" xfId="258"/>
    <cellStyle name="Текст предупреждения" xfId="259"/>
    <cellStyle name="Текстовый" xfId="260"/>
    <cellStyle name="Тысячи [0]_27.02 скоррект. " xfId="261"/>
    <cellStyle name="Тысячи [а]" xfId="262"/>
    <cellStyle name="Тысячи_27.02 скоррект. " xfId="263"/>
    <cellStyle name="Comma" xfId="264"/>
    <cellStyle name="Comma [0]" xfId="265"/>
    <cellStyle name="Финансовый 2" xfId="266"/>
    <cellStyle name="Финансовый 3" xfId="267"/>
    <cellStyle name="Формула" xfId="268"/>
    <cellStyle name="Формула 2" xfId="269"/>
    <cellStyle name="Формула_GRES.2007.5" xfId="270"/>
    <cellStyle name="ФормулаВБ" xfId="271"/>
    <cellStyle name="ФормулаВБ 2" xfId="272"/>
    <cellStyle name="ФормулаНаКонтроль" xfId="273"/>
    <cellStyle name="Формулы" xfId="274"/>
    <cellStyle name="Хороший" xfId="275"/>
    <cellStyle name="Џђћ–…ќ’ќ›‰" xfId="276"/>
    <cellStyle name="ܘ_x0008_" xfId="277"/>
    <cellStyle name="ܘ_x0008_?䈌Ȏ㘛䤀ጛܛ_x0008_?䨐Ȏ㘛䤀ጛܛ_x0008_?䉜Ȏ㘛伀ᤛ" xfId="278"/>
    <cellStyle name="ܘ_x0008_?䈌Ȏ㘛䤀ጛܛ_x0008_?䨐Ȏ㘛䤀ጛܛ_x0008_?䉜Ȏ㘛伀ᤛ 1" xfId="279"/>
    <cellStyle name="ܛ_x0008_" xfId="280"/>
    <cellStyle name="ܛ_x0008_ 2" xfId="281"/>
    <cellStyle name="ܛ_x0008_?䉜Ȏ㘛伀ᤛܛ_x0008_?偬Ȏ?ഀ഍č_x0001_?䊴Ȏ?ကတĐ_x0001_Ҡ" xfId="282"/>
    <cellStyle name="ܛ_x0008_?䉜Ȏ㘛伀ᤛܛ_x0008_?偬Ȏ?ഀ഍č_x0001_?䊴Ȏ?ကတĐ_x0001_Ҡ 1" xfId="283"/>
    <cellStyle name="ܛ_x0008_?䉜Ȏ㘛伀ᤛܛ_x0008_?偬Ȏ?ഀ഍č_x0001_?䊴Ȏ?ကတĐ_x0001_Ҡ 1 2" xfId="284"/>
    <cellStyle name="ܛ_x0008_?䉜Ȏ㘛伀ᤛܛ_x0008_?偬Ȏ?ഀ഍č_x0001_?䊴Ȏ?ကတĐ_x0001_Ҡ 1 3" xfId="285"/>
    <cellStyle name="ܛ_x0008_?䉜Ȏ㘛伀ᤛܛ_x0008_?偬Ȏ?ഀ഍č_x0001_?䊴Ȏ?ကတĐ_x0001_Ҡ 1 4" xfId="286"/>
    <cellStyle name="ܛ_x0008_?䉜Ȏ㘛伀ᤛܛ_x0008_?偬Ȏ?ഀ഍č_x0001_?䊴Ȏ?ကတĐ_x0001_Ҡ 2" xfId="287"/>
    <cellStyle name="ܛ_x0008_?䉜Ȏ㘛伀ᤛܛ_x0008_?偬Ȏ?ഀ഍č_x0001_?䊴Ȏ?ကတĐ_x0001_Ҡ 3" xfId="288"/>
    <cellStyle name="ܛ_x0008_?䉜Ȏ㘛伀ᤛܛ_x0008_?偬Ȏ?ഀ഍č_x0001_?䊴Ȏ?ကတĐ_x0001_Ҡ 4" xfId="289"/>
    <cellStyle name="ܛ_x0008_?䉜Ȏ㘛伀ᤛܛ_x0008_?偬Ȏ?ഀ഍č_x0001_?䊴Ȏ?ကတĐ_x0001_Ҡ_БДР С44о БДДС ок03" xfId="290"/>
    <cellStyle name="㐀കܒ_x0008_" xfId="291"/>
    <cellStyle name="㐀കܒ_x0008_ 2" xfId="292"/>
    <cellStyle name="㐀കܒ_x0008_?䆴Ȏ㘛伀ᤛܛ_x0008_?䧀Ȏ〘䤀ᤘ" xfId="293"/>
    <cellStyle name="㐀കܒ_x0008_?䆴Ȏ㘛伀ᤛܛ_x0008_?䧀Ȏ〘䤀ᤘ 1" xfId="294"/>
    <cellStyle name="㐀കܒ_x0008_?䆴Ȏ㘛伀ᤛܛ_x0008_?䧀Ȏ〘䤀ᤘ 1 2" xfId="295"/>
    <cellStyle name="㐀കܒ_x0008_?䆴Ȏ㘛伀ᤛܛ_x0008_?䧀Ȏ〘䤀ᤘ 1 3" xfId="296"/>
    <cellStyle name="㐀കܒ_x0008_?䆴Ȏ㘛伀ᤛܛ_x0008_?䧀Ȏ〘䤀ᤘ 1 4" xfId="297"/>
    <cellStyle name="㐀കܒ_x0008_?䆴Ȏ㘛伀ᤛܛ_x0008_?䧀Ȏ〘䤀ᤘ 2" xfId="298"/>
    <cellStyle name="㐀കܒ_x0008_?䆴Ȏ㘛伀ᤛܛ_x0008_?䧀Ȏ〘䤀ᤘ 3" xfId="299"/>
    <cellStyle name="㐀കܒ_x0008_?䆴Ȏ㘛伀ᤛܛ_x0008_?䧀Ȏ〘䤀ᤘ 4" xfId="300"/>
    <cellStyle name="㐀കܒ_x0008_?䆴Ȏ㘛伀ᤛܛ_x0008_?䧀Ȏ〘䤀ᤘ_БДР С44о БДДС ок03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es-kareli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zoomScalePageLayoutView="0" workbookViewId="0" topLeftCell="A1">
      <selection activeCell="DJ21" sqref="DJ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4" customFormat="1" ht="18.75">
      <c r="A11" s="36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61:82" s="4" customFormat="1" ht="18.75">
      <c r="BI12" s="7" t="s">
        <v>6</v>
      </c>
      <c r="BK12" s="37" t="s">
        <v>132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D12" s="5" t="s">
        <v>8</v>
      </c>
    </row>
    <row r="13" spans="63:80" s="6" customFormat="1" ht="10.5">
      <c r="BK13" s="35" t="s">
        <v>7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6" spans="19:105" ht="15.75">
      <c r="S16" s="34" t="s">
        <v>134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9:105" s="6" customFormat="1" ht="10.5">
      <c r="S17" s="35" t="s">
        <v>9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9:105" ht="15.75">
      <c r="S18" s="34" t="s">
        <v>135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10" spans="1:123" ht="15.75">
      <c r="A10" s="11" t="s">
        <v>14</v>
      </c>
      <c r="U10" s="38" t="str">
        <f>титул!S16</f>
        <v>ООО "Объединенные региональные электрические сети Карелии"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2" spans="1:123" ht="15.75">
      <c r="A12" s="11" t="s">
        <v>15</v>
      </c>
      <c r="Z12" s="38" t="str">
        <f>титул!S18</f>
        <v>ООО "ОРЭС-Карелия"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</row>
    <row r="14" spans="1:123" ht="15.75">
      <c r="A14" s="11" t="s">
        <v>16</v>
      </c>
      <c r="R14" s="38" t="s">
        <v>136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6" spans="1:123" ht="15.75">
      <c r="A16" s="11" t="s">
        <v>17</v>
      </c>
      <c r="R16" s="38" t="s">
        <v>137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8" spans="1:123" ht="15.75">
      <c r="A18" s="11" t="s">
        <v>18</v>
      </c>
      <c r="F18" s="39" t="s">
        <v>138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39" t="s">
        <v>139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38" t="s">
        <v>140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4" spans="1:123" ht="15.75">
      <c r="A24" s="11" t="s">
        <v>21</v>
      </c>
      <c r="X24" s="40" t="s">
        <v>141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39" t="s">
        <v>142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info@ores-karelia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75"/>
  <sheetViews>
    <sheetView tabSelected="1" zoomScale="80" zoomScaleNormal="8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5" sqref="P15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42.00390625" style="1" customWidth="1"/>
    <col min="5" max="7" width="3.875" style="1" customWidth="1"/>
    <col min="8" max="8" width="8.00390625" style="1" bestFit="1" customWidth="1"/>
    <col min="9" max="9" width="8.125" style="1" bestFit="1" customWidth="1"/>
    <col min="10" max="11" width="6.125" style="1" customWidth="1"/>
    <col min="12" max="47" width="3.875" style="1" customWidth="1"/>
    <col min="48" max="16384" width="1.12109375" style="1" customWidth="1"/>
  </cols>
  <sheetData>
    <row r="1" s="2" customFormat="1" ht="11.25">
      <c r="E1" s="3"/>
    </row>
    <row r="3" spans="1:4" s="10" customFormat="1" ht="18.75">
      <c r="A3" s="41" t="s">
        <v>143</v>
      </c>
      <c r="B3" s="41"/>
      <c r="C3" s="41"/>
      <c r="D3" s="41"/>
    </row>
    <row r="4" spans="1:4" ht="18.75">
      <c r="A4" s="41"/>
      <c r="B4" s="41"/>
      <c r="C4" s="41"/>
      <c r="D4" s="41"/>
    </row>
    <row r="6" spans="1:4" ht="39" customHeight="1">
      <c r="A6" s="15" t="s">
        <v>126</v>
      </c>
      <c r="B6" s="15" t="s">
        <v>24</v>
      </c>
      <c r="C6" s="15" t="s">
        <v>125</v>
      </c>
      <c r="D6" s="15" t="s">
        <v>131</v>
      </c>
    </row>
    <row r="7" spans="1:4" s="14" customFormat="1" ht="15.75">
      <c r="A7" s="45" t="s">
        <v>25</v>
      </c>
      <c r="B7" s="17" t="s">
        <v>26</v>
      </c>
      <c r="C7" s="45"/>
      <c r="D7" s="55"/>
    </row>
    <row r="8" spans="1:4" s="14" customFormat="1" ht="15.75">
      <c r="A8" s="45"/>
      <c r="B8" s="17" t="s">
        <v>27</v>
      </c>
      <c r="C8" s="45"/>
      <c r="D8" s="55"/>
    </row>
    <row r="9" spans="1:4" s="14" customFormat="1" ht="20.25" customHeight="1">
      <c r="A9" s="16" t="s">
        <v>30</v>
      </c>
      <c r="B9" s="17" t="s">
        <v>28</v>
      </c>
      <c r="C9" s="16" t="s">
        <v>31</v>
      </c>
      <c r="D9" s="21">
        <v>117405.46957713702</v>
      </c>
    </row>
    <row r="10" spans="1:9" s="14" customFormat="1" ht="20.25" customHeight="1">
      <c r="A10" s="16" t="s">
        <v>32</v>
      </c>
      <c r="B10" s="17" t="s">
        <v>29</v>
      </c>
      <c r="C10" s="16" t="s">
        <v>31</v>
      </c>
      <c r="D10" s="21">
        <v>9723.216386613</v>
      </c>
      <c r="I10" s="59"/>
    </row>
    <row r="11" spans="1:4" s="14" customFormat="1" ht="15.75">
      <c r="A11" s="16" t="s">
        <v>33</v>
      </c>
      <c r="B11" s="17" t="s">
        <v>147</v>
      </c>
      <c r="C11" s="16" t="s">
        <v>31</v>
      </c>
      <c r="D11" s="21">
        <v>9901.585946613004</v>
      </c>
    </row>
    <row r="12" spans="1:4" s="14" customFormat="1" ht="22.5" customHeight="1">
      <c r="A12" s="16" t="s">
        <v>34</v>
      </c>
      <c r="B12" s="17" t="s">
        <v>35</v>
      </c>
      <c r="C12" s="16" t="s">
        <v>31</v>
      </c>
      <c r="D12" s="22">
        <v>7420.372399878284</v>
      </c>
    </row>
    <row r="13" spans="1:8" s="14" customFormat="1" ht="15.75">
      <c r="A13" s="16" t="s">
        <v>36</v>
      </c>
      <c r="B13" s="17" t="s">
        <v>148</v>
      </c>
      <c r="C13" s="16"/>
      <c r="D13" s="27">
        <f>D14</f>
        <v>0.08281740554024795</v>
      </c>
      <c r="H13" s="58"/>
    </row>
    <row r="14" spans="1:4" s="14" customFormat="1" ht="47.25">
      <c r="A14" s="16" t="s">
        <v>37</v>
      </c>
      <c r="B14" s="28" t="s">
        <v>149</v>
      </c>
      <c r="C14" s="16" t="s">
        <v>38</v>
      </c>
      <c r="D14" s="27">
        <f>D10/D9</f>
        <v>0.08281740554024795</v>
      </c>
    </row>
    <row r="15" spans="1:4" s="14" customFormat="1" ht="31.5">
      <c r="A15" s="16" t="s">
        <v>39</v>
      </c>
      <c r="B15" s="28" t="s">
        <v>150</v>
      </c>
      <c r="C15" s="16"/>
      <c r="D15" s="26"/>
    </row>
    <row r="16" spans="1:4" s="14" customFormat="1" ht="15.75">
      <c r="A16" s="45" t="s">
        <v>40</v>
      </c>
      <c r="B16" s="17" t="s">
        <v>115</v>
      </c>
      <c r="C16" s="45" t="s">
        <v>42</v>
      </c>
      <c r="D16" s="42"/>
    </row>
    <row r="17" spans="1:4" s="14" customFormat="1" ht="15.75" customHeight="1">
      <c r="A17" s="45"/>
      <c r="B17" s="17" t="s">
        <v>116</v>
      </c>
      <c r="C17" s="45"/>
      <c r="D17" s="44"/>
    </row>
    <row r="18" spans="1:4" s="14" customFormat="1" ht="15.75">
      <c r="A18" s="45" t="s">
        <v>43</v>
      </c>
      <c r="B18" s="17" t="s">
        <v>41</v>
      </c>
      <c r="C18" s="45" t="s">
        <v>60</v>
      </c>
      <c r="D18" s="42"/>
    </row>
    <row r="19" spans="1:4" s="14" customFormat="1" ht="15.75" customHeight="1">
      <c r="A19" s="45"/>
      <c r="B19" s="17" t="s">
        <v>98</v>
      </c>
      <c r="C19" s="45"/>
      <c r="D19" s="44"/>
    </row>
    <row r="20" spans="1:4" s="14" customFormat="1" ht="23.25" customHeight="1">
      <c r="A20" s="18" t="s">
        <v>44</v>
      </c>
      <c r="B20" s="19" t="s">
        <v>99</v>
      </c>
      <c r="C20" s="16" t="s">
        <v>42</v>
      </c>
      <c r="D20" s="30">
        <v>41.2</v>
      </c>
    </row>
    <row r="21" spans="1:4" s="14" customFormat="1" ht="15.75">
      <c r="A21" s="54" t="s">
        <v>45</v>
      </c>
      <c r="B21" s="19" t="s">
        <v>46</v>
      </c>
      <c r="C21" s="45" t="s">
        <v>47</v>
      </c>
      <c r="D21" s="42">
        <v>30815.38102795918</v>
      </c>
    </row>
    <row r="22" spans="1:4" s="14" customFormat="1" ht="15.75" customHeight="1">
      <c r="A22" s="54"/>
      <c r="B22" s="19" t="s">
        <v>100</v>
      </c>
      <c r="C22" s="45"/>
      <c r="D22" s="44"/>
    </row>
    <row r="23" spans="1:4" s="14" customFormat="1" ht="15.75">
      <c r="A23" s="45" t="s">
        <v>48</v>
      </c>
      <c r="B23" s="17" t="s">
        <v>49</v>
      </c>
      <c r="C23" s="45" t="s">
        <v>47</v>
      </c>
      <c r="D23" s="42"/>
    </row>
    <row r="24" spans="1:4" s="14" customFormat="1" ht="15.75">
      <c r="A24" s="45"/>
      <c r="B24" s="17" t="s">
        <v>50</v>
      </c>
      <c r="C24" s="45"/>
      <c r="D24" s="43"/>
    </row>
    <row r="25" spans="1:4" s="14" customFormat="1" ht="15.75" customHeight="1">
      <c r="A25" s="45"/>
      <c r="B25" s="17" t="s">
        <v>101</v>
      </c>
      <c r="C25" s="45"/>
      <c r="D25" s="44"/>
    </row>
    <row r="26" spans="1:4" s="14" customFormat="1" ht="15.75">
      <c r="A26" s="45" t="s">
        <v>51</v>
      </c>
      <c r="B26" s="17" t="s">
        <v>52</v>
      </c>
      <c r="C26" s="45" t="s">
        <v>38</v>
      </c>
      <c r="D26" s="51">
        <v>0.14158467107232206</v>
      </c>
    </row>
    <row r="27" spans="1:4" s="14" customFormat="1" ht="15.75">
      <c r="A27" s="45"/>
      <c r="B27" s="17" t="s">
        <v>53</v>
      </c>
      <c r="C27" s="45"/>
      <c r="D27" s="52"/>
    </row>
    <row r="28" spans="1:4" s="14" customFormat="1" ht="15.75">
      <c r="A28" s="45"/>
      <c r="B28" s="17" t="s">
        <v>54</v>
      </c>
      <c r="C28" s="45"/>
      <c r="D28" s="52"/>
    </row>
    <row r="29" spans="1:4" ht="15.75" customHeight="1">
      <c r="A29" s="45"/>
      <c r="B29" s="17" t="s">
        <v>124</v>
      </c>
      <c r="C29" s="45"/>
      <c r="D29" s="53"/>
    </row>
    <row r="30" spans="1:4" s="14" customFormat="1" ht="51.75" customHeight="1">
      <c r="A30" s="16" t="s">
        <v>55</v>
      </c>
      <c r="B30" s="28" t="s">
        <v>144</v>
      </c>
      <c r="C30" s="17"/>
      <c r="D30" s="31" t="s">
        <v>151</v>
      </c>
    </row>
    <row r="31" spans="1:4" s="14" customFormat="1" ht="15.75">
      <c r="A31" s="45" t="s">
        <v>56</v>
      </c>
      <c r="B31" s="17" t="s">
        <v>57</v>
      </c>
      <c r="C31" s="45" t="s">
        <v>60</v>
      </c>
      <c r="D31" s="42"/>
    </row>
    <row r="32" spans="1:4" s="14" customFormat="1" ht="15.75">
      <c r="A32" s="45"/>
      <c r="B32" s="17" t="s">
        <v>58</v>
      </c>
      <c r="C32" s="45"/>
      <c r="D32" s="43"/>
    </row>
    <row r="33" spans="1:4" s="14" customFormat="1" ht="15.75">
      <c r="A33" s="45"/>
      <c r="B33" s="17" t="s">
        <v>59</v>
      </c>
      <c r="C33" s="45"/>
      <c r="D33" s="43"/>
    </row>
    <row r="34" spans="1:4" s="14" customFormat="1" ht="15.75" customHeight="1">
      <c r="A34" s="45"/>
      <c r="B34" s="17" t="s">
        <v>102</v>
      </c>
      <c r="C34" s="45"/>
      <c r="D34" s="44"/>
    </row>
    <row r="35" spans="1:4" s="14" customFormat="1" ht="15.75">
      <c r="A35" s="45" t="s">
        <v>61</v>
      </c>
      <c r="B35" s="17" t="s">
        <v>62</v>
      </c>
      <c r="C35" s="45"/>
      <c r="D35" s="42">
        <v>112215.5657372337</v>
      </c>
    </row>
    <row r="36" spans="1:4" s="14" customFormat="1" ht="15.75">
      <c r="A36" s="45"/>
      <c r="B36" s="17" t="s">
        <v>63</v>
      </c>
      <c r="C36" s="45"/>
      <c r="D36" s="43"/>
    </row>
    <row r="37" spans="1:4" s="14" customFormat="1" ht="15.75">
      <c r="A37" s="45"/>
      <c r="B37" s="17" t="s">
        <v>64</v>
      </c>
      <c r="C37" s="45"/>
      <c r="D37" s="44"/>
    </row>
    <row r="38" spans="1:4" s="14" customFormat="1" ht="15.75">
      <c r="A38" s="45" t="s">
        <v>65</v>
      </c>
      <c r="B38" s="17" t="s">
        <v>66</v>
      </c>
      <c r="C38" s="45" t="s">
        <v>31</v>
      </c>
      <c r="D38" s="42">
        <v>48828.877826210926</v>
      </c>
    </row>
    <row r="39" spans="1:4" s="14" customFormat="1" ht="15.75" customHeight="1">
      <c r="A39" s="45"/>
      <c r="B39" s="17" t="s">
        <v>103</v>
      </c>
      <c r="C39" s="45"/>
      <c r="D39" s="43"/>
    </row>
    <row r="40" spans="1:4" s="14" customFormat="1" ht="15.75" customHeight="1">
      <c r="A40" s="45"/>
      <c r="B40" s="17" t="s">
        <v>104</v>
      </c>
      <c r="C40" s="45"/>
      <c r="D40" s="44"/>
    </row>
    <row r="41" spans="1:4" s="14" customFormat="1" ht="15.75">
      <c r="A41" s="16"/>
      <c r="B41" s="17" t="s">
        <v>67</v>
      </c>
      <c r="C41" s="16"/>
      <c r="D41" s="21"/>
    </row>
    <row r="42" spans="1:4" s="14" customFormat="1" ht="15.75">
      <c r="A42" s="16"/>
      <c r="B42" s="17" t="s">
        <v>68</v>
      </c>
      <c r="C42" s="16"/>
      <c r="D42" s="21">
        <v>36893.58343209379</v>
      </c>
    </row>
    <row r="43" spans="1:4" s="14" customFormat="1" ht="15.75">
      <c r="A43" s="16"/>
      <c r="B43" s="17" t="s">
        <v>123</v>
      </c>
      <c r="C43" s="16"/>
      <c r="D43" s="21"/>
    </row>
    <row r="44" spans="1:4" s="14" customFormat="1" ht="15.75">
      <c r="A44" s="16"/>
      <c r="B44" s="17" t="s">
        <v>69</v>
      </c>
      <c r="C44" s="16"/>
      <c r="D44" s="21">
        <v>4363.70109263</v>
      </c>
    </row>
    <row r="45" spans="1:4" s="14" customFormat="1" ht="15.75">
      <c r="A45" s="45" t="s">
        <v>70</v>
      </c>
      <c r="B45" s="17" t="s">
        <v>71</v>
      </c>
      <c r="C45" s="45" t="s">
        <v>31</v>
      </c>
      <c r="D45" s="42">
        <v>63386.68791102278</v>
      </c>
    </row>
    <row r="46" spans="1:4" s="14" customFormat="1" ht="15.75" customHeight="1">
      <c r="A46" s="45"/>
      <c r="B46" s="17" t="s">
        <v>105</v>
      </c>
      <c r="C46" s="45"/>
      <c r="D46" s="43"/>
    </row>
    <row r="47" spans="1:4" s="14" customFormat="1" ht="15.75" customHeight="1">
      <c r="A47" s="45"/>
      <c r="B47" s="17" t="s">
        <v>106</v>
      </c>
      <c r="C47" s="45"/>
      <c r="D47" s="44"/>
    </row>
    <row r="48" spans="1:4" s="14" customFormat="1" ht="15.75">
      <c r="A48" s="45" t="s">
        <v>72</v>
      </c>
      <c r="B48" s="17" t="s">
        <v>73</v>
      </c>
      <c r="C48" s="45" t="s">
        <v>31</v>
      </c>
      <c r="D48" s="42"/>
    </row>
    <row r="49" spans="1:4" s="14" customFormat="1" ht="15.75">
      <c r="A49" s="45"/>
      <c r="B49" s="17" t="s">
        <v>74</v>
      </c>
      <c r="C49" s="45"/>
      <c r="D49" s="44"/>
    </row>
    <row r="50" spans="1:4" s="14" customFormat="1" ht="15.75">
      <c r="A50" s="45" t="s">
        <v>75</v>
      </c>
      <c r="B50" s="17" t="s">
        <v>76</v>
      </c>
      <c r="C50" s="45" t="s">
        <v>31</v>
      </c>
      <c r="D50" s="46"/>
    </row>
    <row r="51" spans="1:4" s="14" customFormat="1" ht="15.75">
      <c r="A51" s="45"/>
      <c r="B51" s="17" t="s">
        <v>77</v>
      </c>
      <c r="C51" s="45"/>
      <c r="D51" s="47"/>
    </row>
    <row r="52" spans="1:4" s="14" customFormat="1" ht="44.25" customHeight="1">
      <c r="A52" s="16" t="s">
        <v>78</v>
      </c>
      <c r="B52" s="28" t="s">
        <v>145</v>
      </c>
      <c r="C52" s="16"/>
      <c r="D52" s="29"/>
    </row>
    <row r="53" spans="1:4" s="14" customFormat="1" ht="15.75">
      <c r="A53" s="16"/>
      <c r="B53" s="20" t="s">
        <v>79</v>
      </c>
      <c r="C53" s="16"/>
      <c r="D53" s="21"/>
    </row>
    <row r="54" spans="1:4" s="14" customFormat="1" ht="26.25" customHeight="1">
      <c r="A54" s="16"/>
      <c r="B54" s="17" t="s">
        <v>107</v>
      </c>
      <c r="C54" s="16" t="s">
        <v>80</v>
      </c>
      <c r="D54" s="21">
        <v>1508.2416100000003</v>
      </c>
    </row>
    <row r="55" spans="1:4" s="14" customFormat="1" ht="15.75">
      <c r="A55" s="45"/>
      <c r="B55" s="17" t="s">
        <v>81</v>
      </c>
      <c r="C55" s="16" t="s">
        <v>31</v>
      </c>
      <c r="D55" s="42">
        <f>D38/D54</f>
        <v>32.374705420181925</v>
      </c>
    </row>
    <row r="56" spans="1:4" s="14" customFormat="1" ht="15.75" customHeight="1">
      <c r="A56" s="45"/>
      <c r="B56" s="17" t="s">
        <v>108</v>
      </c>
      <c r="C56" s="16" t="s">
        <v>82</v>
      </c>
      <c r="D56" s="44"/>
    </row>
    <row r="57" spans="1:4" s="14" customFormat="1" ht="15.75">
      <c r="A57" s="45" t="s">
        <v>83</v>
      </c>
      <c r="B57" s="17" t="s">
        <v>84</v>
      </c>
      <c r="C57" s="45"/>
      <c r="D57" s="48"/>
    </row>
    <row r="58" spans="1:4" s="14" customFormat="1" ht="15.75">
      <c r="A58" s="45"/>
      <c r="B58" s="17" t="s">
        <v>117</v>
      </c>
      <c r="C58" s="45"/>
      <c r="D58" s="49"/>
    </row>
    <row r="59" spans="1:4" s="14" customFormat="1" ht="15.75">
      <c r="A59" s="45"/>
      <c r="B59" s="17" t="s">
        <v>85</v>
      </c>
      <c r="C59" s="45"/>
      <c r="D59" s="50"/>
    </row>
    <row r="60" spans="1:4" s="14" customFormat="1" ht="15.75">
      <c r="A60" s="45" t="s">
        <v>86</v>
      </c>
      <c r="B60" s="17" t="s">
        <v>87</v>
      </c>
      <c r="C60" s="45" t="s">
        <v>89</v>
      </c>
      <c r="D60" s="48">
        <v>44</v>
      </c>
    </row>
    <row r="61" spans="1:4" s="14" customFormat="1" ht="15.75">
      <c r="A61" s="45"/>
      <c r="B61" s="17" t="s">
        <v>88</v>
      </c>
      <c r="C61" s="45"/>
      <c r="D61" s="50"/>
    </row>
    <row r="62" spans="1:4" s="14" customFormat="1" ht="15.75">
      <c r="A62" s="45" t="s">
        <v>90</v>
      </c>
      <c r="B62" s="17" t="s">
        <v>91</v>
      </c>
      <c r="C62" s="16" t="s">
        <v>31</v>
      </c>
      <c r="D62" s="42">
        <f>D42/D60/12</f>
        <v>69.87421104563218</v>
      </c>
    </row>
    <row r="63" spans="1:4" s="14" customFormat="1" ht="15.75">
      <c r="A63" s="45"/>
      <c r="B63" s="17" t="s">
        <v>92</v>
      </c>
      <c r="C63" s="16" t="s">
        <v>93</v>
      </c>
      <c r="D63" s="44"/>
    </row>
    <row r="64" spans="1:4" s="14" customFormat="1" ht="155.25" customHeight="1">
      <c r="A64" s="16" t="s">
        <v>94</v>
      </c>
      <c r="B64" s="28" t="s">
        <v>146</v>
      </c>
      <c r="C64" s="17"/>
      <c r="D64" s="31" t="s">
        <v>133</v>
      </c>
    </row>
    <row r="65" spans="1:4" s="14" customFormat="1" ht="15.75">
      <c r="A65" s="16"/>
      <c r="B65" s="20" t="s">
        <v>79</v>
      </c>
      <c r="C65" s="16"/>
      <c r="D65" s="21"/>
    </row>
    <row r="66" spans="1:4" s="14" customFormat="1" ht="15.75">
      <c r="A66" s="45"/>
      <c r="B66" s="17" t="s">
        <v>109</v>
      </c>
      <c r="C66" s="45" t="s">
        <v>31</v>
      </c>
      <c r="D66" s="42">
        <v>100</v>
      </c>
    </row>
    <row r="67" spans="1:4" s="14" customFormat="1" ht="15.75">
      <c r="A67" s="45"/>
      <c r="B67" s="17" t="s">
        <v>110</v>
      </c>
      <c r="C67" s="45"/>
      <c r="D67" s="44"/>
    </row>
    <row r="68" spans="1:4" s="14" customFormat="1" ht="15.75">
      <c r="A68" s="45"/>
      <c r="B68" s="17" t="s">
        <v>95</v>
      </c>
      <c r="C68" s="45" t="s">
        <v>31</v>
      </c>
      <c r="D68" s="42"/>
    </row>
    <row r="69" spans="1:4" s="14" customFormat="1" ht="15.75">
      <c r="A69" s="45"/>
      <c r="B69" s="17" t="s">
        <v>96</v>
      </c>
      <c r="C69" s="45"/>
      <c r="D69" s="43"/>
    </row>
    <row r="70" spans="1:4" s="14" customFormat="1" ht="15.75">
      <c r="A70" s="45"/>
      <c r="B70" s="17" t="s">
        <v>97</v>
      </c>
      <c r="C70" s="45"/>
      <c r="D70" s="44"/>
    </row>
    <row r="71" spans="1:2" ht="24.75" customHeight="1">
      <c r="A71" s="9"/>
      <c r="B71" s="9"/>
    </row>
    <row r="72" s="13" customFormat="1" ht="12" customHeight="1">
      <c r="A72" s="12" t="s">
        <v>111</v>
      </c>
    </row>
    <row r="73" s="13" customFormat="1" ht="12" customHeight="1">
      <c r="A73" s="12" t="s">
        <v>112</v>
      </c>
    </row>
    <row r="74" s="13" customFormat="1" ht="12" customHeight="1">
      <c r="A74" s="12" t="s">
        <v>113</v>
      </c>
    </row>
    <row r="75" s="13" customFormat="1" ht="12" customHeight="1">
      <c r="A75" s="12" t="s">
        <v>114</v>
      </c>
    </row>
  </sheetData>
  <sheetProtection/>
  <mergeCells count="54">
    <mergeCell ref="A4:D4"/>
    <mergeCell ref="A3:D3"/>
    <mergeCell ref="D7:D8"/>
    <mergeCell ref="A7:A8"/>
    <mergeCell ref="C7:C8"/>
    <mergeCell ref="D23:D25"/>
    <mergeCell ref="A16:A17"/>
    <mergeCell ref="C16:C17"/>
    <mergeCell ref="A18:A19"/>
    <mergeCell ref="C18:C19"/>
    <mergeCell ref="A21:A22"/>
    <mergeCell ref="C21:C22"/>
    <mergeCell ref="D21:D22"/>
    <mergeCell ref="A23:A25"/>
    <mergeCell ref="C23:C25"/>
    <mergeCell ref="D31:D34"/>
    <mergeCell ref="D38:D40"/>
    <mergeCell ref="D26:D29"/>
    <mergeCell ref="D35:D37"/>
    <mergeCell ref="A26:A29"/>
    <mergeCell ref="C26:C29"/>
    <mergeCell ref="A50:A51"/>
    <mergeCell ref="A31:A34"/>
    <mergeCell ref="C31:C34"/>
    <mergeCell ref="A35:A37"/>
    <mergeCell ref="C35:C37"/>
    <mergeCell ref="C48:C49"/>
    <mergeCell ref="D45:D47"/>
    <mergeCell ref="A45:A47"/>
    <mergeCell ref="C45:C47"/>
    <mergeCell ref="A48:A49"/>
    <mergeCell ref="A60:A61"/>
    <mergeCell ref="C60:C61"/>
    <mergeCell ref="A55:A56"/>
    <mergeCell ref="D16:D17"/>
    <mergeCell ref="D18:D19"/>
    <mergeCell ref="D50:D51"/>
    <mergeCell ref="C50:C51"/>
    <mergeCell ref="C38:C40"/>
    <mergeCell ref="D66:D67"/>
    <mergeCell ref="C57:C59"/>
    <mergeCell ref="D57:D59"/>
    <mergeCell ref="D55:D56"/>
    <mergeCell ref="D60:D61"/>
    <mergeCell ref="D68:D70"/>
    <mergeCell ref="D48:D49"/>
    <mergeCell ref="D62:D63"/>
    <mergeCell ref="C68:C70"/>
    <mergeCell ref="C66:C67"/>
    <mergeCell ref="A38:A40"/>
    <mergeCell ref="A66:A67"/>
    <mergeCell ref="A68:A70"/>
    <mergeCell ref="A62:A63"/>
    <mergeCell ref="A57:A59"/>
  </mergeCells>
  <printOptions/>
  <pageMargins left="0.3937007874015748" right="0" top="0.3937007874015748" bottom="0" header="0.2755905511811024" footer="0.2755905511811024"/>
  <pageSetup fitToHeight="2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G20"/>
  <sheetViews>
    <sheetView zoomScale="80" zoomScaleNormal="80" zoomScalePageLayoutView="0" workbookViewId="0" topLeftCell="A3">
      <selection activeCell="L12" sqref="L12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6" width="17.875" style="1" customWidth="1"/>
    <col min="7" max="91" width="18.625" style="1" customWidth="1"/>
    <col min="92" max="16384" width="1.12109375" style="1" customWidth="1"/>
  </cols>
  <sheetData>
    <row r="1" s="2" customFormat="1" ht="15" customHeight="1"/>
    <row r="4" spans="1:6" s="10" customFormat="1" ht="49.5" customHeight="1">
      <c r="A4" s="25"/>
      <c r="B4" s="56" t="s">
        <v>152</v>
      </c>
      <c r="C4" s="56"/>
      <c r="D4" s="56"/>
      <c r="E4" s="56"/>
      <c r="F4" s="56"/>
    </row>
    <row r="8" spans="2:6" ht="35.25" customHeight="1">
      <c r="B8" s="57" t="s">
        <v>126</v>
      </c>
      <c r="C8" s="57" t="s">
        <v>24</v>
      </c>
      <c r="D8" s="57" t="s">
        <v>125</v>
      </c>
      <c r="E8" s="57" t="s">
        <v>131</v>
      </c>
      <c r="F8" s="57"/>
    </row>
    <row r="9" spans="2:6" ht="35.25" customHeight="1">
      <c r="B9" s="57"/>
      <c r="C9" s="57"/>
      <c r="D9" s="57"/>
      <c r="E9" s="16" t="s">
        <v>128</v>
      </c>
      <c r="F9" s="16" t="s">
        <v>129</v>
      </c>
    </row>
    <row r="10" spans="2:6" ht="26.25" customHeight="1">
      <c r="B10" s="16" t="s">
        <v>130</v>
      </c>
      <c r="C10" s="17" t="s">
        <v>119</v>
      </c>
      <c r="D10" s="23"/>
      <c r="E10" s="21"/>
      <c r="F10" s="21"/>
    </row>
    <row r="11" spans="2:6" ht="31.5">
      <c r="B11" s="16" t="s">
        <v>30</v>
      </c>
      <c r="C11" s="24" t="s">
        <v>120</v>
      </c>
      <c r="D11" s="15" t="s">
        <v>121</v>
      </c>
      <c r="E11" s="21">
        <v>226973.231669162</v>
      </c>
      <c r="F11" s="21">
        <f>E11</f>
        <v>226973.231669162</v>
      </c>
    </row>
    <row r="12" spans="2:6" ht="47.25">
      <c r="B12" s="16" t="s">
        <v>32</v>
      </c>
      <c r="C12" s="24" t="s">
        <v>127</v>
      </c>
      <c r="D12" s="15" t="s">
        <v>118</v>
      </c>
      <c r="E12" s="21">
        <v>168.41926553478092</v>
      </c>
      <c r="F12" s="21">
        <v>168.41926553478092</v>
      </c>
    </row>
    <row r="13" spans="2:6" ht="36.75" customHeight="1">
      <c r="B13" s="16" t="s">
        <v>36</v>
      </c>
      <c r="C13" s="17" t="s">
        <v>122</v>
      </c>
      <c r="D13" s="15" t="s">
        <v>118</v>
      </c>
      <c r="E13" s="21">
        <v>3733.079573939609</v>
      </c>
      <c r="F13" s="21">
        <v>3890.24</v>
      </c>
    </row>
    <row r="19" ht="15.75">
      <c r="F19" s="32"/>
    </row>
    <row r="20" spans="6:7" ht="15.75">
      <c r="F20" s="32"/>
      <c r="G20" s="33"/>
    </row>
  </sheetData>
  <sheetProtection/>
  <mergeCells count="5">
    <mergeCell ref="B4:F4"/>
    <mergeCell ref="E8:F8"/>
    <mergeCell ref="B8:B9"/>
    <mergeCell ref="C8:C9"/>
    <mergeCell ref="D8:D9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ES\n.jullinen (WST-KIR-149)</cp:lastModifiedBy>
  <cp:lastPrinted>2018-10-16T13:10:46Z</cp:lastPrinted>
  <dcterms:created xsi:type="dcterms:W3CDTF">2004-09-19T06:34:55Z</dcterms:created>
  <dcterms:modified xsi:type="dcterms:W3CDTF">2018-10-16T17:22:10Z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